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Projekty\ARKAL\MŠ Sněženka\SLP\"/>
    </mc:Choice>
  </mc:AlternateContent>
  <xr:revisionPtr revIDLastSave="0" documentId="13_ncr:1_{3525D6E7-6602-4023-A9DF-C46AAE50048E}" xr6:coauthVersionLast="36" xr6:coauthVersionMax="36" xr10:uidLastSave="{00000000-0000-0000-0000-000000000000}"/>
  <bookViews>
    <workbookView xWindow="0" yWindow="0" windowWidth="28800" windowHeight="12525" xr2:uid="{00000000-000D-0000-FFFF-FFFF00000000}"/>
  </bookViews>
  <sheets>
    <sheet name="Krycí list" sheetId="5" r:id="rId1"/>
    <sheet name="TRASY" sheetId="19" r:id="rId2"/>
    <sheet name="SK" sheetId="17" r:id="rId3"/>
    <sheet name="PZTS" sheetId="16" r:id="rId4"/>
    <sheet name="DK" sheetId="20" r:id="rId5"/>
    <sheet name="Aktivní prvky" sheetId="15" r:id="rId6"/>
  </sheets>
  <calcPr calcId="191029"/>
</workbook>
</file>

<file path=xl/calcChain.xml><?xml version="1.0" encoding="utf-8"?>
<calcChain xmlns="http://schemas.openxmlformats.org/spreadsheetml/2006/main">
  <c r="F12" i="20" l="1"/>
  <c r="H12" i="20"/>
  <c r="H5" i="16" l="1"/>
  <c r="F5" i="16"/>
  <c r="G15" i="17"/>
  <c r="E15" i="17"/>
  <c r="F8" i="20"/>
  <c r="F7" i="20"/>
  <c r="F6" i="20"/>
  <c r="H8" i="20"/>
  <c r="H7" i="20"/>
  <c r="H6" i="20"/>
  <c r="H5" i="20"/>
  <c r="F13" i="16"/>
  <c r="F12" i="16"/>
  <c r="H13" i="16"/>
  <c r="H12" i="16"/>
  <c r="H18" i="16"/>
  <c r="F18" i="16"/>
  <c r="H9" i="16"/>
  <c r="H8" i="16"/>
  <c r="F9" i="16"/>
  <c r="F8" i="16"/>
  <c r="G12" i="17"/>
  <c r="G11" i="17"/>
  <c r="G10" i="17"/>
  <c r="E12" i="17"/>
  <c r="E11" i="17"/>
  <c r="E10" i="17"/>
  <c r="G3" i="19"/>
  <c r="E3" i="19"/>
  <c r="G5" i="19"/>
  <c r="E5" i="19"/>
  <c r="G10" i="19"/>
  <c r="E10" i="19"/>
  <c r="G14" i="17"/>
  <c r="E14" i="17"/>
  <c r="G13" i="17"/>
  <c r="E13" i="17"/>
  <c r="E7" i="19"/>
  <c r="G7" i="19"/>
  <c r="G8" i="19"/>
  <c r="E8" i="19"/>
  <c r="H10" i="16"/>
  <c r="F10" i="16"/>
  <c r="C20" i="5"/>
  <c r="E4" i="19"/>
  <c r="E13" i="19"/>
  <c r="E12" i="19"/>
  <c r="E11" i="19"/>
  <c r="E9" i="19"/>
  <c r="E6" i="19"/>
  <c r="G4" i="19"/>
  <c r="G9" i="19"/>
  <c r="G3" i="17"/>
  <c r="E3" i="17"/>
  <c r="H3" i="15"/>
  <c r="F3" i="15"/>
  <c r="H16" i="16"/>
  <c r="F16" i="16"/>
  <c r="H11" i="16"/>
  <c r="F11" i="16"/>
  <c r="H7" i="16"/>
  <c r="F7" i="16"/>
  <c r="H6" i="16"/>
  <c r="F6" i="16"/>
  <c r="F14" i="20"/>
  <c r="H14" i="20"/>
  <c r="H17" i="20"/>
  <c r="F17" i="20"/>
  <c r="H16" i="20"/>
  <c r="F16" i="20"/>
  <c r="H15" i="20"/>
  <c r="F15" i="20"/>
  <c r="H13" i="20"/>
  <c r="F13" i="20"/>
  <c r="H11" i="20"/>
  <c r="F11" i="20"/>
  <c r="H10" i="20"/>
  <c r="F10" i="20"/>
  <c r="H9" i="20"/>
  <c r="F9" i="20"/>
  <c r="F5" i="20"/>
  <c r="H4" i="20"/>
  <c r="F4" i="20"/>
  <c r="H3" i="20"/>
  <c r="F3" i="20"/>
  <c r="H4" i="16"/>
  <c r="F4" i="16"/>
  <c r="F21" i="16" s="1"/>
  <c r="F23" i="16" s="1"/>
  <c r="G18" i="17"/>
  <c r="E18" i="17"/>
  <c r="G9" i="17"/>
  <c r="E9" i="17"/>
  <c r="H11" i="15"/>
  <c r="F11" i="15"/>
  <c r="H10" i="15"/>
  <c r="F10" i="15"/>
  <c r="H9" i="15"/>
  <c r="F9" i="15"/>
  <c r="H8" i="15"/>
  <c r="F8" i="15"/>
  <c r="H7" i="15"/>
  <c r="F7" i="15"/>
  <c r="H6" i="15"/>
  <c r="F6" i="15"/>
  <c r="H5" i="15"/>
  <c r="F5" i="15"/>
  <c r="H4" i="15"/>
  <c r="F4" i="15"/>
  <c r="C21" i="5"/>
  <c r="C19" i="5"/>
  <c r="C18" i="5"/>
  <c r="C17" i="5"/>
  <c r="G20" i="17"/>
  <c r="E20" i="17"/>
  <c r="G13" i="19"/>
  <c r="G12" i="19"/>
  <c r="G11" i="19"/>
  <c r="G6" i="19"/>
  <c r="H3" i="16"/>
  <c r="F3" i="16"/>
  <c r="H14" i="16"/>
  <c r="F14" i="16"/>
  <c r="G21" i="17"/>
  <c r="E21" i="17"/>
  <c r="F17" i="16"/>
  <c r="H17" i="16"/>
  <c r="L36" i="5"/>
  <c r="H20" i="16"/>
  <c r="F20" i="16"/>
  <c r="H19" i="16"/>
  <c r="F19" i="16"/>
  <c r="G16" i="17"/>
  <c r="E16" i="17"/>
  <c r="G22" i="17"/>
  <c r="E22" i="17"/>
  <c r="G23" i="17"/>
  <c r="E23" i="17"/>
  <c r="G8" i="17"/>
  <c r="E8" i="17"/>
  <c r="G24" i="17"/>
  <c r="E24" i="17"/>
  <c r="G19" i="17"/>
  <c r="E19" i="17"/>
  <c r="G17" i="17"/>
  <c r="E17" i="17"/>
  <c r="G7" i="17"/>
  <c r="E7" i="17"/>
  <c r="G6" i="17"/>
  <c r="E6" i="17"/>
  <c r="G5" i="17"/>
  <c r="E5" i="17"/>
  <c r="G4" i="17"/>
  <c r="E4" i="17"/>
  <c r="H15" i="16"/>
  <c r="F15" i="16"/>
  <c r="H12" i="15" l="1"/>
  <c r="F15" i="15" s="1"/>
  <c r="L21" i="5" s="1"/>
  <c r="F12" i="15"/>
  <c r="F14" i="15" s="1"/>
  <c r="H18" i="20"/>
  <c r="L20" i="5" s="1"/>
  <c r="F18" i="20"/>
  <c r="H21" i="16"/>
  <c r="F24" i="16" s="1"/>
  <c r="L19" i="5" s="1"/>
  <c r="G25" i="17"/>
  <c r="E28" i="17" s="1"/>
  <c r="L18" i="5" s="1"/>
  <c r="E25" i="17"/>
  <c r="E27" i="17" s="1"/>
  <c r="E30" i="17" s="1"/>
  <c r="G14" i="19"/>
  <c r="E17" i="19" s="1"/>
  <c r="L17" i="5" s="1"/>
  <c r="E14" i="19"/>
  <c r="E16" i="19" s="1"/>
  <c r="K17" i="5" s="1"/>
  <c r="F20" i="20"/>
  <c r="K20" i="5"/>
  <c r="K19" i="5"/>
  <c r="K18" i="5"/>
  <c r="K21" i="5"/>
  <c r="F17" i="15" l="1"/>
  <c r="F21" i="20"/>
  <c r="F23" i="20" s="1"/>
  <c r="F26" i="16"/>
  <c r="E19" i="19"/>
  <c r="L33" i="5"/>
  <c r="K33" i="5"/>
  <c r="L35" i="5" l="1"/>
  <c r="K37" i="5" s="1"/>
  <c r="L37" i="5" s="1"/>
  <c r="L39" i="5" s="1"/>
</calcChain>
</file>

<file path=xl/sharedStrings.xml><?xml version="1.0" encoding="utf-8"?>
<sst xmlns="http://schemas.openxmlformats.org/spreadsheetml/2006/main" count="252" uniqueCount="103">
  <si>
    <t>Za jednotku</t>
  </si>
  <si>
    <t>Celkem</t>
  </si>
  <si>
    <t>Mezisoučet</t>
  </si>
  <si>
    <t>Popis</t>
  </si>
  <si>
    <t>Cena materiálu</t>
  </si>
  <si>
    <t>Celková cena za instalační materiál bez DPH</t>
  </si>
  <si>
    <t>Celková cena za instalační práce bez DPH</t>
  </si>
  <si>
    <t>Celková cena za instalace bez DPH</t>
  </si>
  <si>
    <t>KRYCÍ LIST ROZPOČTU</t>
  </si>
  <si>
    <t>Název stavby</t>
  </si>
  <si>
    <t>Celkové náklady</t>
  </si>
  <si>
    <t>DPH</t>
  </si>
  <si>
    <t>Položka</t>
  </si>
  <si>
    <t>cena montáž</t>
  </si>
  <si>
    <t>Součet materiál + montáž</t>
  </si>
  <si>
    <t xml:space="preserve">  cena materiál</t>
  </si>
  <si>
    <t>Cena montáže</t>
  </si>
  <si>
    <t xml:space="preserve"> Rozpočtové náklady v  Kč bez DPH</t>
  </si>
  <si>
    <t>kpl</t>
  </si>
  <si>
    <t>m</t>
  </si>
  <si>
    <t>ks</t>
  </si>
  <si>
    <t>Množství</t>
  </si>
  <si>
    <t>MJ</t>
  </si>
  <si>
    <t>Vyvazovací panel 1U</t>
  </si>
  <si>
    <t>Drobný montážní materiál</t>
  </si>
  <si>
    <t>hod</t>
  </si>
  <si>
    <t>21% § 92a</t>
  </si>
  <si>
    <t>Cena celkem</t>
  </si>
  <si>
    <t>Strukturovaná kabeláž</t>
  </si>
  <si>
    <t>Kabelové trasy</t>
  </si>
  <si>
    <t>Dokumentace skutečného stavu</t>
  </si>
  <si>
    <t>Doprava a přeprava materiálu</t>
  </si>
  <si>
    <t>Aktivní prvky</t>
  </si>
  <si>
    <t>Revize a funkční zkoušky systému</t>
  </si>
  <si>
    <t>Součinnost s ostatními profesemi</t>
  </si>
  <si>
    <t>UPS - 1000VA, RM 2U, LCD</t>
  </si>
  <si>
    <t>Oživení a konfigurace</t>
  </si>
  <si>
    <t>Ukončení datového vývodu zásuvka</t>
  </si>
  <si>
    <t>Ukončení datového vývodu dveřník</t>
  </si>
  <si>
    <t>Ukončení datového vývodu rozvaděč</t>
  </si>
  <si>
    <t>Konfigurace a oživení systému</t>
  </si>
  <si>
    <t>Zabezpečené přístupové body Wi-Fi 6 (802.11ax)</t>
  </si>
  <si>
    <t>Držák pro instalaci WiFi na strop</t>
  </si>
  <si>
    <t xml:space="preserve">Síťová karta UPS Network Management Card </t>
  </si>
  <si>
    <t>Police 19" 1U, 550 mm</t>
  </si>
  <si>
    <t>Napájecí rozvod 19" 8x 230V, přepěťová ochrana</t>
  </si>
  <si>
    <t>Ukončení datového vývodu WiFi</t>
  </si>
  <si>
    <t>Datový rozvaděč stojanvý  42U 600 x 600</t>
  </si>
  <si>
    <t>Aruba AP505</t>
  </si>
  <si>
    <t>APC</t>
  </si>
  <si>
    <t xml:space="preserve">PZTS </t>
  </si>
  <si>
    <t>Zaškolení obsluhy</t>
  </si>
  <si>
    <t>Zaškolení osob</t>
  </si>
  <si>
    <t>Certifikační měření metalické kabeláže, popis, kabelová kniha</t>
  </si>
  <si>
    <t>Lišta vkládací 100x60</t>
  </si>
  <si>
    <t>Průrazy zdí, příčkou</t>
  </si>
  <si>
    <t>Investor</t>
  </si>
  <si>
    <t>Spojovací krabice 5 svorek + tamper</t>
  </si>
  <si>
    <t>Duální PIR + MW stropní detektor s dosahem 9,3 m</t>
  </si>
  <si>
    <t>Kombinovaný PIR detekroru s dosahem 12m a detektoru tříštění skla s dosahem 9m</t>
  </si>
  <si>
    <t>Koncentrátor v kovovém krytu</t>
  </si>
  <si>
    <t>Radniční 1148, 738 01 Frýdek-Místek</t>
  </si>
  <si>
    <t>Statutární město Frýdek-Místek</t>
  </si>
  <si>
    <t>Keystone FTP Cat5</t>
  </si>
  <si>
    <t>Průrazy stropem</t>
  </si>
  <si>
    <t>Modul posilovacího zdroje s vestavěným koncentrátorem</t>
  </si>
  <si>
    <t>Rekonstrukce silnoproudé a slaborpoudé elektrotechniky</t>
  </si>
  <si>
    <t>MŠ Galileo 8. pěšího pluku 821, Frýdek - Místek 738 01</t>
  </si>
  <si>
    <t>č.zaázky: 02-24</t>
  </si>
  <si>
    <t>03/2024</t>
  </si>
  <si>
    <t xml:space="preserve">Vysekání drážek </t>
  </si>
  <si>
    <t>D.1.4.2-01 Slaboproudé elektrotechnické komunikace</t>
  </si>
  <si>
    <t>Obsah</t>
  </si>
  <si>
    <t>Drobný a instalační materiál</t>
  </si>
  <si>
    <t>svazkový kabelový držák</t>
  </si>
  <si>
    <t>Rámeček jednonásobný 3901A-B10 B bílá Tango ABB</t>
  </si>
  <si>
    <t>Rámeček dvojnásobný vodorovný 3901A-B20 B bílá Tango ABB</t>
  </si>
  <si>
    <t>5014A-A100 B Kryt zásuvky komunikační</t>
  </si>
  <si>
    <t>ABB 5014A-B1018 Maska nosná pro 2 komunikační zásuvky keystone</t>
  </si>
  <si>
    <t>5014A-B1017 Nosná maska pro 1 komunikační zásuvku keystone</t>
  </si>
  <si>
    <t>Patch panel 19"modulární - neosazený  24 portů, 1U</t>
  </si>
  <si>
    <t>MK8 LCD klávesnice s vestavěnou čtečkou EM karet a přívěšků</t>
  </si>
  <si>
    <t>Kovový kryt klávesnice s ochranným kontaktem a zámkem</t>
  </si>
  <si>
    <t>Kabel FTP Cat5 Dca s2d2a1 LSZOH</t>
  </si>
  <si>
    <t>Demontáž stávajících prvků a kabeláží systému PZTS</t>
  </si>
  <si>
    <t>Napojení kabeláží na část MŠ Sněženka</t>
  </si>
  <si>
    <t>Venkovní jednotka s kamerou</t>
  </si>
  <si>
    <t>Venkovní modul s 5 tlačítky</t>
  </si>
  <si>
    <t>Venkovní box (na omítku) pro dveřní jednotku</t>
  </si>
  <si>
    <t>Venkovní spoj. modulový rám</t>
  </si>
  <si>
    <t>Napájecí PoE switch max 8 modulů</t>
  </si>
  <si>
    <t>Externí zdroj pro videotelefon</t>
  </si>
  <si>
    <t>Aruba IOn 1930 48G 4SFP+ 370W Switch (JL686A)</t>
  </si>
  <si>
    <t>JL686A</t>
  </si>
  <si>
    <t>Propojovací patch kabel 2m</t>
  </si>
  <si>
    <r>
      <t>Vnitřní jednotka 7</t>
    </r>
    <r>
      <rPr>
        <sz val="10"/>
        <rFont val="Arial CE"/>
        <charset val="238"/>
      </rPr>
      <t>" + sluchátko</t>
    </r>
  </si>
  <si>
    <t>DK - dveřní IP komunikace</t>
  </si>
  <si>
    <t>PIR detektor digitální QUAD s držákem, vějíř 15m, montážní výška 1,8 - 2,4m</t>
  </si>
  <si>
    <t xml:space="preserve">krabice přístrojová instalační </t>
  </si>
  <si>
    <t>Zapravení drážek</t>
  </si>
  <si>
    <t xml:space="preserve">Elektrický otvírač standardní, 8-16 V AC/DC </t>
  </si>
  <si>
    <t>Demontáž stávající technologie DK</t>
  </si>
  <si>
    <t>Úprava stávající studie pro potřeby PCO PČR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</si>
</sst>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"/>
    <numFmt numFmtId="165" formatCode="#,##0.0"/>
    <numFmt numFmtId="166" formatCode="General_)"/>
    <numFmt numFmtId="167" formatCode="#,##0\ "/>
  </numFmts>
  <fonts count="32">
    <font>
      <sz val="10"/>
      <name val="Arial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7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u/>
      <sz val="8.25"/>
      <color indexed="12"/>
      <name val="Arial"/>
      <family val="2"/>
      <charset val="238"/>
    </font>
    <font>
      <sz val="12"/>
      <name val="Courier"/>
      <family val="1"/>
      <charset val="238"/>
    </font>
    <font>
      <sz val="10"/>
      <name val="Helv"/>
      <family val="2"/>
    </font>
    <font>
      <sz val="8"/>
      <name val="Trebuchet MS"/>
      <family val="2"/>
    </font>
    <font>
      <b/>
      <sz val="11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name val="Helv"/>
      <charset val="204"/>
    </font>
    <font>
      <sz val="8"/>
      <name val="MS Sans Serif"/>
      <family val="2"/>
      <charset val="238"/>
    </font>
    <font>
      <b/>
      <sz val="11"/>
      <name val="Arial CE"/>
      <charset val="238"/>
    </font>
    <font>
      <sz val="8"/>
      <color indexed="8"/>
      <name val="Arial CE"/>
      <family val="2"/>
      <charset val="238"/>
    </font>
    <font>
      <sz val="8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167" fontId="18" fillId="0" borderId="0" applyFont="0" applyFill="0" applyBorder="0">
      <alignment horizontal="right" vertical="center"/>
    </xf>
    <xf numFmtId="49" fontId="23" fillId="0" borderId="0" applyBorder="0" applyProtection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24" fillId="0" borderId="1" applyNumberFormat="0" applyFont="0" applyFill="0" applyAlignment="0" applyProtection="0">
      <alignment horizontal="left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9" fontId="23" fillId="0" borderId="0" applyBorder="0" applyProtection="0"/>
    <xf numFmtId="0" fontId="7" fillId="0" borderId="0"/>
    <xf numFmtId="0" fontId="30" fillId="0" borderId="0"/>
    <xf numFmtId="0" fontId="31" fillId="0" borderId="0"/>
    <xf numFmtId="0" fontId="9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26" fillId="0" borderId="0" applyAlignment="0">
      <alignment vertical="top" wrapText="1"/>
      <protection locked="0"/>
    </xf>
    <xf numFmtId="0" fontId="17" fillId="0" borderId="0"/>
    <xf numFmtId="0" fontId="30" fillId="0" borderId="0"/>
    <xf numFmtId="0" fontId="9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2" fillId="0" borderId="2">
      <alignment horizontal="left" vertical="center" wrapText="1" indent="1"/>
    </xf>
    <xf numFmtId="0" fontId="22" fillId="0" borderId="3">
      <alignment horizontal="left" vertical="center" indent="1"/>
    </xf>
    <xf numFmtId="166" fontId="20" fillId="0" borderId="0"/>
    <xf numFmtId="0" fontId="25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</cellStyleXfs>
  <cellXfs count="192">
    <xf numFmtId="0" fontId="0" fillId="0" borderId="0" xfId="0"/>
    <xf numFmtId="0" fontId="12" fillId="0" borderId="4" xfId="0" applyNumberFormat="1" applyFont="1" applyFill="1" applyBorder="1" applyAlignment="1" applyProtection="1">
      <alignment vertical="center"/>
    </xf>
    <xf numFmtId="0" fontId="12" fillId="0" borderId="5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7" xfId="0" applyNumberFormat="1" applyFont="1" applyFill="1" applyBorder="1" applyAlignment="1" applyProtection="1">
      <alignment vertical="center"/>
    </xf>
    <xf numFmtId="0" fontId="12" fillId="0" borderId="8" xfId="0" applyNumberFormat="1" applyFont="1" applyFill="1" applyBorder="1" applyAlignment="1" applyProtection="1">
      <alignment vertical="center"/>
    </xf>
    <xf numFmtId="3" fontId="9" fillId="0" borderId="9" xfId="0" applyNumberFormat="1" applyFont="1" applyFill="1" applyBorder="1" applyAlignment="1" applyProtection="1">
      <alignment vertical="center"/>
    </xf>
    <xf numFmtId="0" fontId="5" fillId="0" borderId="10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164" fontId="5" fillId="0" borderId="11" xfId="0" applyNumberFormat="1" applyFont="1" applyFill="1" applyBorder="1" applyAlignment="1" applyProtection="1">
      <alignment horizontal="left" vertical="center"/>
    </xf>
    <xf numFmtId="0" fontId="5" fillId="0" borderId="12" xfId="0" applyNumberFormat="1" applyFont="1" applyFill="1" applyBorder="1" applyAlignment="1" applyProtection="1">
      <alignment vertical="center"/>
    </xf>
    <xf numFmtId="0" fontId="8" fillId="0" borderId="13" xfId="0" applyNumberFormat="1" applyFont="1" applyFill="1" applyBorder="1" applyAlignment="1" applyProtection="1">
      <alignment vertical="center"/>
    </xf>
    <xf numFmtId="0" fontId="8" fillId="0" borderId="14" xfId="0" applyNumberFormat="1" applyFont="1" applyFill="1" applyBorder="1" applyAlignment="1" applyProtection="1">
      <alignment vertical="center"/>
    </xf>
    <xf numFmtId="0" fontId="8" fillId="0" borderId="9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left"/>
    </xf>
    <xf numFmtId="0" fontId="9" fillId="0" borderId="8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lef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3" fontId="9" fillId="0" borderId="14" xfId="0" applyNumberFormat="1" applyFont="1" applyFill="1" applyBorder="1" applyAlignment="1" applyProtection="1">
      <alignment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4" fontId="11" fillId="0" borderId="14" xfId="0" applyNumberFormat="1" applyFont="1" applyFill="1" applyBorder="1" applyAlignment="1" applyProtection="1">
      <alignment vertical="center"/>
    </xf>
    <xf numFmtId="3" fontId="8" fillId="0" borderId="14" xfId="0" applyNumberFormat="1" applyFont="1" applyFill="1" applyBorder="1" applyAlignment="1" applyProtection="1">
      <alignment vertical="center"/>
    </xf>
    <xf numFmtId="0" fontId="8" fillId="0" borderId="15" xfId="0" applyNumberFormat="1" applyFont="1" applyFill="1" applyBorder="1" applyAlignment="1" applyProtection="1">
      <alignment horizontal="center" vertical="center"/>
    </xf>
    <xf numFmtId="3" fontId="8" fillId="0" borderId="9" xfId="0" applyNumberFormat="1" applyFont="1" applyFill="1" applyBorder="1" applyAlignment="1" applyProtection="1">
      <alignment vertical="center"/>
    </xf>
    <xf numFmtId="0" fontId="9" fillId="0" borderId="9" xfId="0" applyNumberFormat="1" applyFont="1" applyFill="1" applyBorder="1" applyAlignment="1" applyProtection="1">
      <alignment horizontal="center" vertical="center"/>
    </xf>
    <xf numFmtId="4" fontId="8" fillId="0" borderId="9" xfId="0" applyNumberFormat="1" applyFont="1" applyFill="1" applyBorder="1" applyAlignment="1" applyProtection="1">
      <alignment vertical="center"/>
    </xf>
    <xf numFmtId="0" fontId="14" fillId="0" borderId="16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9" fillId="0" borderId="8" xfId="0" applyNumberFormat="1" applyFont="1" applyFill="1" applyBorder="1" applyAlignment="1" applyProtection="1">
      <alignment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4" fillId="0" borderId="19" xfId="0" applyNumberFormat="1" applyFont="1" applyFill="1" applyBorder="1" applyAlignment="1" applyProtection="1">
      <alignment vertical="center"/>
    </xf>
    <xf numFmtId="0" fontId="8" fillId="0" borderId="20" xfId="0" applyNumberFormat="1" applyFont="1" applyFill="1" applyBorder="1" applyAlignment="1" applyProtection="1">
      <alignment horizontal="center" vertical="center"/>
    </xf>
    <xf numFmtId="0" fontId="4" fillId="0" borderId="21" xfId="0" applyNumberFormat="1" applyFont="1" applyFill="1" applyBorder="1" applyAlignment="1" applyProtection="1">
      <alignment vertical="center"/>
    </xf>
    <xf numFmtId="0" fontId="8" fillId="0" borderId="21" xfId="0" applyNumberFormat="1" applyFont="1" applyFill="1" applyBorder="1" applyAlignment="1" applyProtection="1">
      <alignment vertical="center"/>
    </xf>
    <xf numFmtId="3" fontId="8" fillId="0" borderId="21" xfId="0" applyNumberFormat="1" applyFont="1" applyFill="1" applyBorder="1" applyAlignment="1" applyProtection="1">
      <alignment vertical="center"/>
    </xf>
    <xf numFmtId="3" fontId="9" fillId="0" borderId="21" xfId="0" applyNumberFormat="1" applyFont="1" applyFill="1" applyBorder="1" applyAlignment="1" applyProtection="1">
      <alignment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vertical="center"/>
    </xf>
    <xf numFmtId="4" fontId="8" fillId="0" borderId="21" xfId="0" applyNumberFormat="1" applyFont="1" applyFill="1" applyBorder="1" applyAlignment="1" applyProtection="1">
      <alignment vertical="center"/>
    </xf>
    <xf numFmtId="0" fontId="7" fillId="0" borderId="0" xfId="19"/>
    <xf numFmtId="4" fontId="7" fillId="0" borderId="0" xfId="19" applyNumberFormat="1" applyAlignment="1">
      <alignment horizontal="right"/>
    </xf>
    <xf numFmtId="4" fontId="6" fillId="0" borderId="0" xfId="19" applyNumberFormat="1" applyFont="1" applyAlignment="1">
      <alignment horizontal="right"/>
    </xf>
    <xf numFmtId="4" fontId="10" fillId="0" borderId="0" xfId="19" applyNumberFormat="1" applyFont="1" applyAlignment="1">
      <alignment horizontal="right"/>
    </xf>
    <xf numFmtId="4" fontId="15" fillId="0" borderId="0" xfId="19" applyNumberFormat="1" applyFont="1" applyAlignment="1">
      <alignment horizontal="right"/>
    </xf>
    <xf numFmtId="0" fontId="10" fillId="0" borderId="0" xfId="19" applyFont="1" applyAlignment="1">
      <alignment horizontal="center"/>
    </xf>
    <xf numFmtId="0" fontId="10" fillId="0" borderId="0" xfId="19" applyFont="1"/>
    <xf numFmtId="0" fontId="6" fillId="0" borderId="0" xfId="19" applyFont="1" applyAlignment="1">
      <alignment horizontal="center"/>
    </xf>
    <xf numFmtId="0" fontId="6" fillId="0" borderId="0" xfId="19" applyFont="1"/>
    <xf numFmtId="4" fontId="7" fillId="0" borderId="0" xfId="19" applyNumberFormat="1" applyFont="1" applyAlignment="1">
      <alignment horizontal="right"/>
    </xf>
    <xf numFmtId="0" fontId="7" fillId="0" borderId="0" xfId="19" applyFont="1" applyAlignment="1">
      <alignment horizontal="center"/>
    </xf>
    <xf numFmtId="4" fontId="3" fillId="0" borderId="0" xfId="12" applyNumberFormat="1" applyFont="1" applyBorder="1" applyAlignment="1">
      <alignment horizontal="right"/>
    </xf>
    <xf numFmtId="4" fontId="2" fillId="0" borderId="23" xfId="19" applyNumberFormat="1" applyFont="1" applyBorder="1" applyAlignment="1">
      <alignment horizontal="right"/>
    </xf>
    <xf numFmtId="4" fontId="2" fillId="0" borderId="23" xfId="12" applyNumberFormat="1" applyFont="1" applyBorder="1" applyAlignment="1">
      <alignment horizontal="right"/>
    </xf>
    <xf numFmtId="0" fontId="2" fillId="0" borderId="23" xfId="19" applyFont="1" applyBorder="1" applyAlignment="1">
      <alignment horizontal="center"/>
    </xf>
    <xf numFmtId="0" fontId="4" fillId="0" borderId="23" xfId="19" applyFont="1" applyBorder="1" applyAlignment="1">
      <alignment horizontal="center"/>
    </xf>
    <xf numFmtId="0" fontId="2" fillId="0" borderId="5" xfId="19" applyFont="1" applyBorder="1" applyAlignment="1">
      <alignment horizontal="center"/>
    </xf>
    <xf numFmtId="0" fontId="7" fillId="0" borderId="0" xfId="19" applyFont="1"/>
    <xf numFmtId="0" fontId="8" fillId="0" borderId="0" xfId="19" applyFont="1" applyBorder="1" applyAlignment="1">
      <alignment horizontal="center"/>
    </xf>
    <xf numFmtId="0" fontId="6" fillId="0" borderId="0" xfId="19" applyFont="1" applyBorder="1"/>
    <xf numFmtId="0" fontId="6" fillId="0" borderId="0" xfId="19" applyFont="1" applyBorder="1" applyAlignment="1">
      <alignment horizontal="center"/>
    </xf>
    <xf numFmtId="4" fontId="6" fillId="0" borderId="0" xfId="19" applyNumberFormat="1" applyFont="1" applyBorder="1" applyAlignment="1">
      <alignment horizontal="right"/>
    </xf>
    <xf numFmtId="0" fontId="7" fillId="0" borderId="0" xfId="19" applyFont="1" applyBorder="1"/>
    <xf numFmtId="0" fontId="7" fillId="0" borderId="0" xfId="19" applyFont="1" applyBorder="1" applyAlignment="1">
      <alignment horizontal="center"/>
    </xf>
    <xf numFmtId="4" fontId="7" fillId="0" borderId="0" xfId="19" applyNumberFormat="1" applyFont="1" applyBorder="1" applyAlignment="1">
      <alignment horizontal="right"/>
    </xf>
    <xf numFmtId="4" fontId="7" fillId="0" borderId="0" xfId="19" applyNumberFormat="1" applyBorder="1" applyAlignment="1">
      <alignment horizontal="right"/>
    </xf>
    <xf numFmtId="0" fontId="15" fillId="0" borderId="0" xfId="19" applyFont="1"/>
    <xf numFmtId="0" fontId="2" fillId="0" borderId="0" xfId="19" applyFont="1" applyBorder="1" applyAlignment="1">
      <alignment horizontal="center"/>
    </xf>
    <xf numFmtId="0" fontId="10" fillId="0" borderId="0" xfId="19" applyFont="1" applyBorder="1"/>
    <xf numFmtId="0" fontId="10" fillId="0" borderId="0" xfId="19" applyFont="1" applyBorder="1" applyAlignment="1">
      <alignment horizontal="center"/>
    </xf>
    <xf numFmtId="4" fontId="10" fillId="0" borderId="0" xfId="19" applyNumberFormat="1" applyFont="1" applyBorder="1" applyAlignment="1">
      <alignment horizontal="right"/>
    </xf>
    <xf numFmtId="4" fontId="15" fillId="0" borderId="0" xfId="19" applyNumberFormat="1" applyFont="1" applyBorder="1" applyAlignment="1">
      <alignment horizontal="right"/>
    </xf>
    <xf numFmtId="0" fontId="12" fillId="0" borderId="21" xfId="0" applyNumberFormat="1" applyFont="1" applyFill="1" applyBorder="1" applyAlignment="1" applyProtection="1">
      <alignment vertical="center"/>
    </xf>
    <xf numFmtId="0" fontId="12" fillId="0" borderId="21" xfId="0" applyNumberFormat="1" applyFont="1" applyFill="1" applyBorder="1" applyAlignment="1" applyProtection="1">
      <alignment horizontal="right" vertical="center"/>
    </xf>
    <xf numFmtId="164" fontId="12" fillId="0" borderId="22" xfId="0" applyNumberFormat="1" applyFont="1" applyFill="1" applyBorder="1" applyAlignment="1" applyProtection="1">
      <alignment vertical="center"/>
    </xf>
    <xf numFmtId="164" fontId="13" fillId="0" borderId="24" xfId="0" applyNumberFormat="1" applyFont="1" applyFill="1" applyBorder="1" applyAlignment="1" applyProtection="1">
      <alignment vertical="center"/>
    </xf>
    <xf numFmtId="164" fontId="13" fillId="0" borderId="25" xfId="0" applyNumberFormat="1" applyFont="1" applyFill="1" applyBorder="1" applyAlignment="1" applyProtection="1">
      <alignment vertical="center"/>
    </xf>
    <xf numFmtId="0" fontId="12" fillId="0" borderId="23" xfId="0" applyNumberFormat="1" applyFont="1" applyFill="1" applyBorder="1" applyAlignment="1" applyProtection="1">
      <alignment vertical="center"/>
    </xf>
    <xf numFmtId="0" fontId="12" fillId="0" borderId="23" xfId="0" applyNumberFormat="1" applyFont="1" applyFill="1" applyBorder="1" applyAlignment="1" applyProtection="1">
      <alignment horizontal="right" vertical="center"/>
    </xf>
    <xf numFmtId="164" fontId="12" fillId="0" borderId="26" xfId="0" applyNumberFormat="1" applyFont="1" applyFill="1" applyBorder="1" applyAlignment="1" applyProtection="1">
      <alignment vertical="center"/>
    </xf>
    <xf numFmtId="4" fontId="8" fillId="0" borderId="0" xfId="12" applyNumberFormat="1" applyFont="1" applyBorder="1" applyAlignment="1">
      <alignment horizontal="right"/>
    </xf>
    <xf numFmtId="0" fontId="3" fillId="0" borderId="0" xfId="19" applyFont="1" applyBorder="1" applyAlignment="1">
      <alignment horizontal="center"/>
    </xf>
    <xf numFmtId="0" fontId="6" fillId="0" borderId="23" xfId="19" applyFont="1" applyBorder="1"/>
    <xf numFmtId="0" fontId="6" fillId="0" borderId="23" xfId="19" applyFont="1" applyBorder="1" applyAlignment="1">
      <alignment horizontal="center"/>
    </xf>
    <xf numFmtId="4" fontId="3" fillId="0" borderId="23" xfId="12" applyNumberFormat="1" applyFont="1" applyBorder="1" applyAlignment="1">
      <alignment horizontal="right"/>
    </xf>
    <xf numFmtId="0" fontId="10" fillId="0" borderId="21" xfId="19" applyFont="1" applyBorder="1"/>
    <xf numFmtId="0" fontId="10" fillId="0" borderId="21" xfId="19" applyFont="1" applyBorder="1" applyAlignment="1">
      <alignment horizontal="center"/>
    </xf>
    <xf numFmtId="4" fontId="10" fillId="0" borderId="21" xfId="19" applyNumberFormat="1" applyFont="1" applyBorder="1" applyAlignment="1">
      <alignment horizontal="right"/>
    </xf>
    <xf numFmtId="4" fontId="6" fillId="0" borderId="0" xfId="22" applyNumberFormat="1" applyFont="1" applyAlignment="1">
      <alignment horizontal="right"/>
    </xf>
    <xf numFmtId="0" fontId="3" fillId="0" borderId="0" xfId="19" applyFont="1" applyFill="1" applyBorder="1"/>
    <xf numFmtId="0" fontId="3" fillId="0" borderId="0" xfId="19" applyFont="1" applyFill="1" applyBorder="1" applyAlignment="1">
      <alignment horizontal="center"/>
    </xf>
    <xf numFmtId="0" fontId="3" fillId="0" borderId="0" xfId="19" applyFont="1" applyFill="1" applyBorder="1" applyAlignment="1" applyProtection="1">
      <alignment horizontal="center"/>
      <protection locked="0"/>
    </xf>
    <xf numFmtId="4" fontId="3" fillId="0" borderId="0" xfId="12" applyNumberFormat="1" applyFont="1" applyFill="1" applyBorder="1" applyAlignment="1">
      <alignment horizontal="right"/>
    </xf>
    <xf numFmtId="0" fontId="6" fillId="0" borderId="0" xfId="19" applyFont="1" applyFill="1" applyBorder="1"/>
    <xf numFmtId="0" fontId="6" fillId="0" borderId="0" xfId="19" applyFont="1" applyFill="1" applyBorder="1" applyAlignment="1">
      <alignment horizontal="center"/>
    </xf>
    <xf numFmtId="0" fontId="6" fillId="0" borderId="0" xfId="19" applyFont="1" applyFill="1"/>
    <xf numFmtId="0" fontId="6" fillId="0" borderId="0" xfId="19" applyFont="1" applyFill="1" applyAlignment="1">
      <alignment horizontal="center"/>
    </xf>
    <xf numFmtId="0" fontId="3" fillId="0" borderId="0" xfId="22" applyFont="1" applyFill="1" applyBorder="1"/>
    <xf numFmtId="0" fontId="3" fillId="0" borderId="0" xfId="22" applyFont="1" applyFill="1" applyBorder="1" applyAlignment="1" applyProtection="1">
      <alignment horizontal="center"/>
      <protection locked="0"/>
    </xf>
    <xf numFmtId="0" fontId="12" fillId="0" borderId="27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/>
    </xf>
    <xf numFmtId="49" fontId="12" fillId="0" borderId="28" xfId="0" applyNumberFormat="1" applyFont="1" applyFill="1" applyBorder="1" applyAlignment="1" applyProtection="1">
      <alignment horizontal="left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29" xfId="0" applyNumberFormat="1" applyFont="1" applyFill="1" applyBorder="1" applyAlignment="1" applyProtection="1">
      <alignment vertical="center"/>
    </xf>
    <xf numFmtId="0" fontId="12" fillId="0" borderId="28" xfId="0" applyNumberFormat="1" applyFont="1" applyFill="1" applyBorder="1" applyAlignment="1" applyProtection="1">
      <alignment vertical="center"/>
    </xf>
    <xf numFmtId="164" fontId="8" fillId="0" borderId="24" xfId="0" applyNumberFormat="1" applyFont="1" applyFill="1" applyBorder="1" applyAlignment="1" applyProtection="1">
      <alignment vertical="center"/>
    </xf>
    <xf numFmtId="164" fontId="13" fillId="0" borderId="21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164" fontId="27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3" fontId="12" fillId="0" borderId="28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right" vertical="center"/>
    </xf>
    <xf numFmtId="14" fontId="12" fillId="0" borderId="30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vertical="center"/>
    </xf>
    <xf numFmtId="0" fontId="5" fillId="0" borderId="31" xfId="0" applyNumberFormat="1" applyFont="1" applyFill="1" applyBorder="1" applyAlignment="1" applyProtection="1">
      <alignment horizontal="right" vertical="center"/>
    </xf>
    <xf numFmtId="4" fontId="8" fillId="0" borderId="32" xfId="0" applyNumberFormat="1" applyFont="1" applyFill="1" applyBorder="1" applyAlignment="1" applyProtection="1">
      <alignment vertical="center"/>
    </xf>
    <xf numFmtId="4" fontId="8" fillId="0" borderId="14" xfId="0" applyNumberFormat="1" applyFont="1" applyFill="1" applyBorder="1" applyAlignment="1" applyProtection="1">
      <alignment vertical="center"/>
    </xf>
    <xf numFmtId="4" fontId="8" fillId="0" borderId="33" xfId="0" applyNumberFormat="1" applyFont="1" applyFill="1" applyBorder="1" applyAlignment="1" applyProtection="1">
      <alignment vertical="center"/>
    </xf>
    <xf numFmtId="4" fontId="8" fillId="0" borderId="34" xfId="0" applyNumberFormat="1" applyFont="1" applyFill="1" applyBorder="1" applyAlignment="1" applyProtection="1">
      <alignment vertical="center"/>
    </xf>
    <xf numFmtId="0" fontId="8" fillId="0" borderId="35" xfId="0" applyNumberFormat="1" applyFont="1" applyFill="1" applyBorder="1" applyAlignment="1" applyProtection="1">
      <alignment vertical="center"/>
    </xf>
    <xf numFmtId="0" fontId="8" fillId="0" borderId="36" xfId="0" applyNumberFormat="1" applyFont="1" applyFill="1" applyBorder="1" applyAlignment="1" applyProtection="1">
      <alignment vertical="center"/>
    </xf>
    <xf numFmtId="4" fontId="8" fillId="0" borderId="8" xfId="0" applyNumberFormat="1" applyFont="1" applyFill="1" applyBorder="1" applyAlignment="1" applyProtection="1">
      <alignment vertical="center"/>
    </xf>
    <xf numFmtId="4" fontId="8" fillId="0" borderId="37" xfId="0" applyNumberFormat="1" applyFont="1" applyFill="1" applyBorder="1" applyAlignment="1" applyProtection="1">
      <alignment vertical="center"/>
    </xf>
    <xf numFmtId="0" fontId="9" fillId="0" borderId="5" xfId="0" applyNumberFormat="1" applyFont="1" applyFill="1" applyBorder="1" applyAlignment="1" applyProtection="1">
      <alignment vertical="center"/>
    </xf>
    <xf numFmtId="0" fontId="11" fillId="0" borderId="5" xfId="0" applyNumberFormat="1" applyFont="1" applyFill="1" applyBorder="1" applyAlignment="1" applyProtection="1">
      <alignment vertical="center"/>
    </xf>
    <xf numFmtId="0" fontId="11" fillId="0" borderId="27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4" fontId="5" fillId="0" borderId="12" xfId="0" applyNumberFormat="1" applyFont="1" applyFill="1" applyBorder="1" applyAlignment="1" applyProtection="1">
      <alignment vertical="center"/>
    </xf>
    <xf numFmtId="9" fontId="8" fillId="0" borderId="38" xfId="33" quotePrefix="1" applyFont="1" applyFill="1" applyBorder="1" applyAlignment="1" applyProtection="1">
      <alignment horizontal="right" vertical="center"/>
    </xf>
    <xf numFmtId="4" fontId="8" fillId="0" borderId="39" xfId="0" applyNumberFormat="1" applyFont="1" applyFill="1" applyBorder="1" applyAlignment="1" applyProtection="1">
      <alignment vertical="center"/>
    </xf>
    <xf numFmtId="4" fontId="8" fillId="0" borderId="40" xfId="0" applyNumberFormat="1" applyFont="1" applyFill="1" applyBorder="1" applyAlignment="1" applyProtection="1">
      <alignment vertical="center"/>
    </xf>
    <xf numFmtId="9" fontId="8" fillId="0" borderId="41" xfId="33" quotePrefix="1" applyFont="1" applyFill="1" applyBorder="1" applyAlignment="1" applyProtection="1">
      <alignment horizontal="right" vertical="center"/>
    </xf>
    <xf numFmtId="4" fontId="8" fillId="0" borderId="42" xfId="0" applyNumberFormat="1" applyFont="1" applyFill="1" applyBorder="1" applyAlignment="1" applyProtection="1">
      <alignment vertical="center"/>
    </xf>
    <xf numFmtId="1" fontId="8" fillId="0" borderId="43" xfId="0" quotePrefix="1" applyNumberFormat="1" applyFont="1" applyFill="1" applyBorder="1" applyAlignment="1" applyProtection="1">
      <alignment horizontal="right" vertical="center"/>
    </xf>
    <xf numFmtId="4" fontId="8" fillId="0" borderId="44" xfId="0" applyNumberFormat="1" applyFont="1" applyFill="1" applyBorder="1" applyAlignment="1" applyProtection="1">
      <alignment vertical="center"/>
    </xf>
    <xf numFmtId="4" fontId="8" fillId="0" borderId="30" xfId="0" applyNumberFormat="1" applyFont="1" applyFill="1" applyBorder="1" applyAlignment="1" applyProtection="1">
      <alignment vertical="center"/>
    </xf>
    <xf numFmtId="14" fontId="9" fillId="0" borderId="8" xfId="0" applyNumberFormat="1" applyFont="1" applyFill="1" applyBorder="1" applyAlignment="1" applyProtection="1">
      <alignment vertical="center"/>
    </xf>
    <xf numFmtId="0" fontId="5" fillId="0" borderId="18" xfId="0" applyNumberFormat="1" applyFont="1" applyFill="1" applyBorder="1" applyAlignment="1" applyProtection="1">
      <alignment vertical="center"/>
    </xf>
    <xf numFmtId="0" fontId="5" fillId="0" borderId="43" xfId="0" applyNumberFormat="1" applyFont="1" applyFill="1" applyBorder="1" applyAlignment="1" applyProtection="1">
      <alignment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164" fontId="13" fillId="0" borderId="47" xfId="0" applyNumberFormat="1" applyFont="1" applyFill="1" applyBorder="1" applyAlignment="1" applyProtection="1">
      <alignment vertical="center"/>
    </xf>
    <xf numFmtId="0" fontId="28" fillId="0" borderId="0" xfId="22" applyFont="1" applyFill="1" applyBorder="1"/>
    <xf numFmtId="0" fontId="2" fillId="0" borderId="5" xfId="19" applyFont="1" applyBorder="1" applyAlignment="1">
      <alignment horizontal="center" vertical="center"/>
    </xf>
    <xf numFmtId="0" fontId="4" fillId="0" borderId="23" xfId="19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22" applyFont="1" applyFill="1" applyBorder="1" applyAlignment="1">
      <alignment horizontal="center" vertical="center"/>
    </xf>
    <xf numFmtId="0" fontId="28" fillId="0" borderId="0" xfId="22" applyFont="1" applyFill="1" applyBorder="1" applyAlignment="1">
      <alignment horizontal="center" vertical="center"/>
    </xf>
    <xf numFmtId="0" fontId="6" fillId="0" borderId="0" xfId="19" applyFont="1" applyAlignment="1">
      <alignment horizontal="center" vertical="center"/>
    </xf>
    <xf numFmtId="0" fontId="6" fillId="0" borderId="0" xfId="19" applyFont="1" applyBorder="1" applyAlignment="1">
      <alignment horizontal="center" vertical="center"/>
    </xf>
    <xf numFmtId="0" fontId="6" fillId="0" borderId="23" xfId="19" applyFont="1" applyBorder="1" applyAlignment="1">
      <alignment horizontal="center" vertical="center"/>
    </xf>
    <xf numFmtId="0" fontId="10" fillId="0" borderId="21" xfId="19" applyFont="1" applyBorder="1" applyAlignment="1">
      <alignment horizontal="center" vertical="center"/>
    </xf>
    <xf numFmtId="0" fontId="10" fillId="0" borderId="0" xfId="19" applyFont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6" fillId="0" borderId="0" xfId="0" applyFont="1" applyFill="1"/>
    <xf numFmtId="164" fontId="12" fillId="0" borderId="39" xfId="0" applyNumberFormat="1" applyFont="1" applyFill="1" applyBorder="1" applyAlignment="1" applyProtection="1">
      <alignment vertical="center"/>
    </xf>
    <xf numFmtId="164" fontId="12" fillId="0" borderId="23" xfId="0" applyNumberFormat="1" applyFont="1" applyFill="1" applyBorder="1" applyAlignment="1" applyProtection="1">
      <alignment vertical="center"/>
    </xf>
    <xf numFmtId="0" fontId="8" fillId="0" borderId="0" xfId="19" applyFont="1" applyFill="1" applyBorder="1"/>
    <xf numFmtId="14" fontId="12" fillId="0" borderId="0" xfId="0" applyNumberFormat="1" applyFont="1" applyFill="1" applyBorder="1" applyAlignment="1" applyProtection="1">
      <alignment vertical="center"/>
    </xf>
    <xf numFmtId="49" fontId="12" fillId="0" borderId="28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vertical="center"/>
    </xf>
    <xf numFmtId="165" fontId="11" fillId="0" borderId="28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left"/>
    </xf>
    <xf numFmtId="0" fontId="11" fillId="0" borderId="28" xfId="0" applyNumberFormat="1" applyFont="1" applyFill="1" applyBorder="1" applyAlignment="1" applyProtection="1">
      <alignment vertical="center"/>
    </xf>
    <xf numFmtId="0" fontId="9" fillId="0" borderId="28" xfId="0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 applyProtection="1">
      <alignment vertical="center"/>
    </xf>
    <xf numFmtId="165" fontId="11" fillId="0" borderId="30" xfId="0" applyNumberFormat="1" applyFont="1" applyFill="1" applyBorder="1" applyAlignment="1" applyProtection="1">
      <alignment vertic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16" fillId="0" borderId="10" xfId="0" applyNumberFormat="1" applyFont="1" applyFill="1" applyBorder="1" applyAlignment="1" applyProtection="1">
      <alignment horizontal="center" vertical="center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7" fillId="0" borderId="11" xfId="0" applyFont="1" applyBorder="1"/>
    <xf numFmtId="0" fontId="7" fillId="0" borderId="12" xfId="0" applyFont="1" applyBorder="1"/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center" vertical="center"/>
    </xf>
    <xf numFmtId="4" fontId="2" fillId="0" borderId="0" xfId="12" applyNumberFormat="1" applyFont="1" applyBorder="1" applyAlignment="1">
      <alignment horizontal="center"/>
    </xf>
    <xf numFmtId="4" fontId="2" fillId="0" borderId="0" xfId="19" applyNumberFormat="1" applyFont="1" applyBorder="1" applyAlignment="1">
      <alignment horizontal="center"/>
    </xf>
    <xf numFmtId="4" fontId="2" fillId="0" borderId="5" xfId="12" applyNumberFormat="1" applyFont="1" applyBorder="1" applyAlignment="1">
      <alignment horizontal="center"/>
    </xf>
    <xf numFmtId="4" fontId="2" fillId="0" borderId="5" xfId="19" applyNumberFormat="1" applyFont="1" applyBorder="1" applyAlignment="1">
      <alignment horizontal="center"/>
    </xf>
    <xf numFmtId="4" fontId="10" fillId="0" borderId="23" xfId="19" applyNumberFormat="1" applyFont="1" applyBorder="1" applyAlignment="1">
      <alignment horizontal="right"/>
    </xf>
  </cellXfs>
  <cellStyles count="41">
    <cellStyle name="%" xfId="1" xr:uid="{00000000-0005-0000-0000-000000000000}"/>
    <cellStyle name="% 2" xfId="2" xr:uid="{00000000-0005-0000-0000-000001000000}"/>
    <cellStyle name="_BoQ_Calculator_c2_v1-4_RAN&amp;Core_20100604" xfId="3" xr:uid="{00000000-0005-0000-0000-000002000000}"/>
    <cellStyle name="_BoQ_Calculator_c2_v1-4_RAN&amp;Core_20100604 2" xfId="4" xr:uid="{00000000-0005-0000-0000-000003000000}"/>
    <cellStyle name="_po_acr_WI_20100609_update templatu" xfId="5" xr:uid="{00000000-0005-0000-0000-000004000000}"/>
    <cellStyle name="Celá čísla" xfId="6" xr:uid="{00000000-0005-0000-0000-000005000000}"/>
    <cellStyle name="CisloOddilu" xfId="7" xr:uid="{00000000-0005-0000-0000-000006000000}"/>
    <cellStyle name="Hypertextový odkaz 2" xfId="8" xr:uid="{00000000-0005-0000-0000-000007000000}"/>
    <cellStyle name="Komma0" xfId="9" xr:uid="{00000000-0005-0000-0000-000008000000}"/>
    <cellStyle name="Komma0 2" xfId="10" xr:uid="{00000000-0005-0000-0000-000009000000}"/>
    <cellStyle name="lehký dolní okraj" xfId="11" xr:uid="{00000000-0005-0000-0000-00000A000000}"/>
    <cellStyle name="Měna 2" xfId="12" xr:uid="{00000000-0005-0000-0000-00000B000000}"/>
    <cellStyle name="Měna 3" xfId="13" xr:uid="{00000000-0005-0000-0000-00000C000000}"/>
    <cellStyle name="NazevOddilu" xfId="14" xr:uid="{00000000-0005-0000-0000-00000D000000}"/>
    <cellStyle name="Normal_Book1" xfId="15" xr:uid="{00000000-0005-0000-0000-00000E000000}"/>
    <cellStyle name="Normální" xfId="0" builtinId="0"/>
    <cellStyle name="Normální 10" xfId="16" xr:uid="{00000000-0005-0000-0000-000010000000}"/>
    <cellStyle name="Normální 11" xfId="17" xr:uid="{00000000-0005-0000-0000-000011000000}"/>
    <cellStyle name="Normální 12" xfId="18" xr:uid="{00000000-0005-0000-0000-000012000000}"/>
    <cellStyle name="Normální 2" xfId="19" xr:uid="{00000000-0005-0000-0000-000013000000}"/>
    <cellStyle name="Normální 2 2" xfId="20" xr:uid="{00000000-0005-0000-0000-000014000000}"/>
    <cellStyle name="Normální 2 2 2" xfId="21" xr:uid="{00000000-0005-0000-0000-000015000000}"/>
    <cellStyle name="Normální 2 3" xfId="22" xr:uid="{00000000-0005-0000-0000-000016000000}"/>
    <cellStyle name="Normální 3" xfId="23" xr:uid="{00000000-0005-0000-0000-000017000000}"/>
    <cellStyle name="normální 3 2" xfId="24" xr:uid="{00000000-0005-0000-0000-000018000000}"/>
    <cellStyle name="Normální 4" xfId="25" xr:uid="{00000000-0005-0000-0000-000019000000}"/>
    <cellStyle name="Normální 4 2" xfId="26" xr:uid="{00000000-0005-0000-0000-00001A000000}"/>
    <cellStyle name="Normální 5" xfId="27" xr:uid="{00000000-0005-0000-0000-00001B000000}"/>
    <cellStyle name="Normální 5 2" xfId="28" xr:uid="{00000000-0005-0000-0000-00001C000000}"/>
    <cellStyle name="Normální 6" xfId="29" xr:uid="{00000000-0005-0000-0000-00001D000000}"/>
    <cellStyle name="Normální 7" xfId="30" xr:uid="{00000000-0005-0000-0000-00001E000000}"/>
    <cellStyle name="Normální 8" xfId="31" xr:uid="{00000000-0005-0000-0000-00001F000000}"/>
    <cellStyle name="Normální 9" xfId="32" xr:uid="{00000000-0005-0000-0000-000020000000}"/>
    <cellStyle name="Procenta" xfId="33" builtinId="5"/>
    <cellStyle name="Procenta 2" xfId="34" xr:uid="{00000000-0005-0000-0000-000022000000}"/>
    <cellStyle name="R_text" xfId="35" xr:uid="{00000000-0005-0000-0000-000023000000}"/>
    <cellStyle name="R_type" xfId="36" xr:uid="{00000000-0005-0000-0000-000024000000}"/>
    <cellStyle name="Standard_CELL" xfId="37" xr:uid="{00000000-0005-0000-0000-000025000000}"/>
    <cellStyle name="Styl 1" xfId="38" xr:uid="{00000000-0005-0000-0000-000026000000}"/>
    <cellStyle name="Valuta0" xfId="39" xr:uid="{00000000-0005-0000-0000-000027000000}"/>
    <cellStyle name="Valuta0 2" xfId="40" xr:uid="{00000000-0005-0000-0000-000028000000}"/>
  </cellStyles>
  <dxfs count="2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zoomScaleNormal="100" workbookViewId="0">
      <selection activeCell="H29" sqref="H29"/>
    </sheetView>
  </sheetViews>
  <sheetFormatPr defaultRowHeight="12.75"/>
  <cols>
    <col min="1" max="2" width="2.7109375" customWidth="1"/>
    <col min="3" max="3" width="2.5703125" customWidth="1"/>
    <col min="4" max="4" width="7.5703125" customWidth="1"/>
    <col min="5" max="5" width="15.140625" customWidth="1"/>
    <col min="6" max="6" width="2.7109375" customWidth="1"/>
    <col min="7" max="7" width="9.5703125" customWidth="1"/>
    <col min="8" max="8" width="8" customWidth="1"/>
    <col min="9" max="9" width="5" customWidth="1"/>
    <col min="10" max="10" width="8.140625" customWidth="1"/>
    <col min="11" max="11" width="15.5703125" customWidth="1"/>
    <col min="12" max="12" width="14.85546875" customWidth="1"/>
  </cols>
  <sheetData>
    <row r="1" spans="1:12" ht="27" thickBot="1">
      <c r="A1" s="179" t="s">
        <v>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12" ht="17.2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105"/>
    </row>
    <row r="3" spans="1:12" ht="17.25" customHeight="1">
      <c r="A3" s="3"/>
      <c r="B3" s="106" t="s">
        <v>9</v>
      </c>
      <c r="C3" s="106"/>
      <c r="D3" s="106"/>
      <c r="E3" s="148" t="s">
        <v>66</v>
      </c>
      <c r="F3" s="78"/>
      <c r="G3" s="78"/>
      <c r="H3" s="79"/>
      <c r="I3" s="80"/>
      <c r="J3" s="162"/>
      <c r="K3" s="106"/>
      <c r="L3" s="108" t="s">
        <v>68</v>
      </c>
    </row>
    <row r="4" spans="1:12" ht="17.25" customHeight="1">
      <c r="A4" s="3"/>
      <c r="B4" s="106"/>
      <c r="C4" s="106"/>
      <c r="D4" s="106"/>
      <c r="E4" s="81" t="s">
        <v>67</v>
      </c>
      <c r="F4" s="109"/>
      <c r="G4" s="109"/>
      <c r="H4" s="109"/>
      <c r="I4" s="109"/>
      <c r="J4" s="110"/>
      <c r="K4" s="106"/>
      <c r="L4" s="166" t="s">
        <v>69</v>
      </c>
    </row>
    <row r="5" spans="1:12" ht="17.25" customHeight="1">
      <c r="A5" s="3"/>
      <c r="B5" s="106"/>
      <c r="C5" s="106"/>
      <c r="D5" s="106"/>
      <c r="E5" s="112"/>
      <c r="F5" s="109"/>
      <c r="G5" s="109"/>
      <c r="H5" s="109"/>
      <c r="I5" s="109"/>
      <c r="J5" s="110"/>
      <c r="K5" s="106"/>
      <c r="L5" s="111"/>
    </row>
    <row r="6" spans="1:12" ht="17.25" customHeight="1">
      <c r="A6" s="3"/>
      <c r="B6" s="106" t="s">
        <v>72</v>
      </c>
      <c r="C6" s="106"/>
      <c r="D6" s="106"/>
      <c r="E6" s="82" t="s">
        <v>71</v>
      </c>
      <c r="F6" s="83"/>
      <c r="G6" s="83"/>
      <c r="H6" s="84"/>
      <c r="I6" s="163"/>
      <c r="J6" s="85"/>
      <c r="K6" s="106"/>
      <c r="L6" s="111"/>
    </row>
    <row r="7" spans="1:12" ht="17.25" customHeight="1">
      <c r="A7" s="3"/>
      <c r="B7" s="106"/>
      <c r="C7" s="106"/>
      <c r="D7" s="106"/>
      <c r="E7" s="113"/>
      <c r="F7" s="106"/>
      <c r="G7" s="106"/>
      <c r="H7" s="114"/>
      <c r="I7" s="106"/>
      <c r="J7" s="106"/>
      <c r="K7" s="106"/>
      <c r="L7" s="111"/>
    </row>
    <row r="8" spans="1:12" ht="17.25" customHeight="1">
      <c r="A8" s="3"/>
      <c r="B8" s="106" t="s">
        <v>56</v>
      </c>
      <c r="C8" s="106"/>
      <c r="D8" s="106"/>
      <c r="E8" s="115" t="s">
        <v>62</v>
      </c>
      <c r="F8" s="106"/>
      <c r="G8" s="106"/>
      <c r="H8" s="114"/>
      <c r="I8" s="107"/>
      <c r="J8" s="106"/>
      <c r="K8" s="106"/>
      <c r="L8" s="111"/>
    </row>
    <row r="9" spans="1:12" ht="17.25" customHeight="1">
      <c r="A9" s="3"/>
      <c r="B9" s="106"/>
      <c r="C9" s="106"/>
      <c r="D9" s="106"/>
      <c r="E9" s="107" t="s">
        <v>61</v>
      </c>
      <c r="F9" s="106"/>
      <c r="G9" s="106"/>
      <c r="H9" s="114"/>
      <c r="I9" s="107"/>
      <c r="J9" s="106"/>
      <c r="K9" s="116"/>
      <c r="L9" s="111"/>
    </row>
    <row r="10" spans="1:12" ht="17.25" customHeight="1">
      <c r="A10" s="3"/>
      <c r="B10" s="106"/>
      <c r="C10" s="106"/>
      <c r="D10" s="106"/>
      <c r="E10" s="107"/>
      <c r="F10" s="106"/>
      <c r="G10" s="106"/>
      <c r="H10" s="114"/>
      <c r="I10" s="107"/>
      <c r="J10" s="106"/>
      <c r="K10" s="106"/>
      <c r="L10" s="111"/>
    </row>
    <row r="11" spans="1:12" ht="17.25" customHeight="1">
      <c r="A11" s="3"/>
      <c r="B11" s="106"/>
      <c r="C11" s="106"/>
      <c r="D11" s="106"/>
      <c r="E11" s="115"/>
      <c r="F11" s="106"/>
      <c r="G11" s="106"/>
      <c r="H11" s="114"/>
      <c r="I11" s="107"/>
      <c r="J11" s="106"/>
      <c r="K11" s="106"/>
      <c r="L11" s="111"/>
    </row>
    <row r="12" spans="1:12" ht="17.25" customHeight="1">
      <c r="A12" s="3"/>
      <c r="B12" s="106"/>
      <c r="C12" s="106"/>
      <c r="D12" s="106"/>
      <c r="E12" s="106"/>
      <c r="F12" s="106"/>
      <c r="G12" s="106"/>
      <c r="H12" s="106"/>
      <c r="I12" s="106"/>
      <c r="J12" s="106"/>
      <c r="K12" s="116"/>
      <c r="L12" s="111"/>
    </row>
    <row r="13" spans="1:12" ht="17.25" customHeight="1">
      <c r="A13" s="3"/>
      <c r="B13" s="106"/>
      <c r="C13" s="106"/>
      <c r="D13" s="106"/>
      <c r="E13" s="106"/>
      <c r="F13" s="107"/>
      <c r="G13" s="106"/>
      <c r="H13" s="106"/>
      <c r="I13" s="107"/>
      <c r="J13" s="107"/>
      <c r="K13" s="165"/>
      <c r="L13" s="117"/>
    </row>
    <row r="14" spans="1:12" ht="17.25" customHeight="1" thickBot="1">
      <c r="A14" s="4"/>
      <c r="B14" s="5"/>
      <c r="C14" s="5"/>
      <c r="D14" s="5"/>
      <c r="E14" s="5"/>
      <c r="F14" s="5"/>
      <c r="G14" s="5"/>
      <c r="H14" s="5"/>
      <c r="I14" s="5"/>
      <c r="J14" s="5"/>
      <c r="K14" s="118"/>
      <c r="L14" s="119"/>
    </row>
    <row r="15" spans="1:12" ht="17.25" customHeight="1" thickBot="1">
      <c r="A15" s="7"/>
      <c r="B15" s="8"/>
      <c r="C15" s="8"/>
      <c r="D15" s="8"/>
      <c r="E15" s="120" t="s">
        <v>17</v>
      </c>
      <c r="F15" s="8"/>
      <c r="G15" s="9"/>
      <c r="H15" s="8"/>
      <c r="I15" s="8"/>
      <c r="J15" s="8"/>
      <c r="K15" s="8"/>
      <c r="L15" s="10"/>
    </row>
    <row r="16" spans="1:12" ht="17.25" customHeight="1" thickBot="1">
      <c r="A16" s="29"/>
      <c r="B16" s="18"/>
      <c r="C16" s="19" t="s">
        <v>12</v>
      </c>
      <c r="D16" s="19"/>
      <c r="E16" s="19"/>
      <c r="F16" s="20"/>
      <c r="G16" s="19"/>
      <c r="H16" s="19"/>
      <c r="I16" s="20"/>
      <c r="J16" s="30"/>
      <c r="K16" s="19" t="s">
        <v>15</v>
      </c>
      <c r="L16" s="121" t="s">
        <v>13</v>
      </c>
    </row>
    <row r="17" spans="1:12" ht="17.25" customHeight="1">
      <c r="A17" s="38">
        <v>1</v>
      </c>
      <c r="B17" s="40"/>
      <c r="C17" s="40" t="str">
        <f>TRASY!A2</f>
        <v>Kabelové trasy</v>
      </c>
      <c r="D17" s="40"/>
      <c r="E17" s="41"/>
      <c r="F17" s="40"/>
      <c r="G17" s="40"/>
      <c r="H17" s="42"/>
      <c r="I17" s="43"/>
      <c r="J17" s="44"/>
      <c r="K17" s="45">
        <f>TRASY!E16</f>
        <v>0</v>
      </c>
      <c r="L17" s="122">
        <f>TRASY!E17</f>
        <v>0</v>
      </c>
    </row>
    <row r="18" spans="1:12" ht="17.25" customHeight="1">
      <c r="A18" s="38">
        <v>2</v>
      </c>
      <c r="B18" s="40"/>
      <c r="C18" s="40" t="str">
        <f>SK!A2</f>
        <v>Strukturovaná kabeláž</v>
      </c>
      <c r="D18" s="40"/>
      <c r="E18" s="41"/>
      <c r="F18" s="40"/>
      <c r="G18" s="40"/>
      <c r="H18" s="42"/>
      <c r="I18" s="43"/>
      <c r="J18" s="44"/>
      <c r="K18" s="45">
        <f>SK!E27</f>
        <v>0</v>
      </c>
      <c r="L18" s="122">
        <f>SK!E28</f>
        <v>0</v>
      </c>
    </row>
    <row r="19" spans="1:12" ht="17.25" customHeight="1">
      <c r="A19" s="38">
        <v>3</v>
      </c>
      <c r="B19" s="40"/>
      <c r="C19" s="40" t="str">
        <f>PZTS!A2</f>
        <v xml:space="preserve">PZTS </v>
      </c>
      <c r="D19" s="40"/>
      <c r="E19" s="41"/>
      <c r="F19" s="40"/>
      <c r="G19" s="40"/>
      <c r="H19" s="42"/>
      <c r="I19" s="43"/>
      <c r="J19" s="44"/>
      <c r="K19" s="45">
        <f>PZTS!F23</f>
        <v>0</v>
      </c>
      <c r="L19" s="122">
        <f>PZTS!F24</f>
        <v>0</v>
      </c>
    </row>
    <row r="20" spans="1:12" ht="17.25" customHeight="1">
      <c r="A20" s="38">
        <v>4</v>
      </c>
      <c r="B20" s="40"/>
      <c r="C20" s="40" t="str">
        <f>DK!A2</f>
        <v>DK - dveřní IP komunikace</v>
      </c>
      <c r="D20" s="40"/>
      <c r="E20" s="41"/>
      <c r="F20" s="40"/>
      <c r="G20" s="40"/>
      <c r="H20" s="42"/>
      <c r="I20" s="43"/>
      <c r="J20" s="44"/>
      <c r="K20" s="45">
        <f>DK!F20</f>
        <v>0</v>
      </c>
      <c r="L20" s="122">
        <f>DK!H18</f>
        <v>0</v>
      </c>
    </row>
    <row r="21" spans="1:12" ht="17.25" customHeight="1">
      <c r="A21" s="38">
        <v>5</v>
      </c>
      <c r="B21" s="40"/>
      <c r="C21" s="40" t="str">
        <f>'Aktivní prvky'!A2</f>
        <v>Aktivní prvky</v>
      </c>
      <c r="D21" s="40"/>
      <c r="E21" s="41"/>
      <c r="F21" s="40"/>
      <c r="G21" s="40"/>
      <c r="H21" s="42"/>
      <c r="I21" s="43"/>
      <c r="J21" s="44"/>
      <c r="K21" s="45">
        <f>'Aktivní prvky'!F12</f>
        <v>0</v>
      </c>
      <c r="L21" s="122">
        <f>'Aktivní prvky'!F15</f>
        <v>0</v>
      </c>
    </row>
    <row r="22" spans="1:12" ht="17.25" customHeight="1">
      <c r="A22" s="38">
        <v>6</v>
      </c>
      <c r="B22" s="40"/>
      <c r="C22" s="40"/>
      <c r="D22" s="40"/>
      <c r="E22" s="41"/>
      <c r="F22" s="40"/>
      <c r="G22" s="40"/>
      <c r="H22" s="42"/>
      <c r="I22" s="43"/>
      <c r="J22" s="44"/>
      <c r="K22" s="45"/>
      <c r="L22" s="122"/>
    </row>
    <row r="23" spans="1:12" ht="17.25" customHeight="1">
      <c r="A23" s="38">
        <v>7</v>
      </c>
      <c r="B23" s="40"/>
      <c r="C23" s="40"/>
      <c r="D23" s="40"/>
      <c r="E23" s="41"/>
      <c r="F23" s="40"/>
      <c r="G23" s="40"/>
      <c r="H23" s="42"/>
      <c r="I23" s="43"/>
      <c r="J23" s="44"/>
      <c r="K23" s="45"/>
      <c r="L23" s="122"/>
    </row>
    <row r="24" spans="1:12" ht="17.25" customHeight="1">
      <c r="A24" s="38">
        <v>8</v>
      </c>
      <c r="B24" s="40"/>
      <c r="C24" s="40"/>
      <c r="D24" s="40"/>
      <c r="E24" s="41"/>
      <c r="F24" s="40"/>
      <c r="G24" s="40"/>
      <c r="H24" s="42"/>
      <c r="I24" s="43"/>
      <c r="J24" s="44"/>
      <c r="K24" s="45"/>
      <c r="L24" s="122"/>
    </row>
    <row r="25" spans="1:12" ht="17.25" customHeight="1">
      <c r="A25" s="38">
        <v>9</v>
      </c>
      <c r="B25" s="39"/>
      <c r="C25" s="40"/>
      <c r="D25" s="40"/>
      <c r="E25" s="41"/>
      <c r="F25" s="40"/>
      <c r="G25" s="40"/>
      <c r="H25" s="42"/>
      <c r="I25" s="43"/>
      <c r="J25" s="44"/>
      <c r="K25" s="45"/>
      <c r="L25" s="122"/>
    </row>
    <row r="26" spans="1:12" ht="17.25" customHeight="1">
      <c r="A26" s="38">
        <v>10</v>
      </c>
      <c r="B26" s="39"/>
      <c r="C26" s="40"/>
      <c r="D26" s="40"/>
      <c r="E26" s="41"/>
      <c r="F26" s="40"/>
      <c r="G26" s="40"/>
      <c r="H26" s="42"/>
      <c r="I26" s="43"/>
      <c r="J26" s="44"/>
      <c r="K26" s="45"/>
      <c r="L26" s="122"/>
    </row>
    <row r="27" spans="1:12" ht="17.25" customHeight="1">
      <c r="A27" s="38">
        <v>11</v>
      </c>
      <c r="B27" s="39"/>
      <c r="C27" s="40"/>
      <c r="D27" s="40"/>
      <c r="E27" s="41"/>
      <c r="F27" s="40"/>
      <c r="G27" s="40"/>
      <c r="H27" s="42"/>
      <c r="I27" s="43"/>
      <c r="J27" s="44"/>
      <c r="K27" s="45"/>
      <c r="L27" s="122"/>
    </row>
    <row r="28" spans="1:12" ht="17.25" customHeight="1">
      <c r="A28" s="38">
        <v>12</v>
      </c>
      <c r="B28" s="39"/>
      <c r="C28" s="12"/>
      <c r="D28" s="12"/>
      <c r="E28" s="24"/>
      <c r="F28" s="12"/>
      <c r="G28" s="23"/>
      <c r="H28" s="21"/>
      <c r="I28" s="22"/>
      <c r="J28" s="11"/>
      <c r="K28" s="123"/>
      <c r="L28" s="124"/>
    </row>
    <row r="29" spans="1:12" ht="17.25" customHeight="1">
      <c r="A29" s="38">
        <v>13</v>
      </c>
      <c r="B29" s="39"/>
      <c r="C29" s="40"/>
      <c r="D29" s="40"/>
      <c r="E29" s="41"/>
      <c r="F29" s="40"/>
      <c r="G29" s="40"/>
      <c r="H29" s="42"/>
      <c r="I29" s="43"/>
      <c r="J29" s="44"/>
      <c r="K29" s="45"/>
      <c r="L29" s="122"/>
    </row>
    <row r="30" spans="1:12" ht="17.25" customHeight="1">
      <c r="A30" s="38">
        <v>14</v>
      </c>
      <c r="B30" s="39"/>
      <c r="C30" s="40"/>
      <c r="D30" s="40"/>
      <c r="E30" s="41"/>
      <c r="F30" s="40"/>
      <c r="G30" s="40"/>
      <c r="H30" s="42"/>
      <c r="I30" s="43"/>
      <c r="J30" s="44"/>
      <c r="K30" s="45"/>
      <c r="L30" s="122"/>
    </row>
    <row r="31" spans="1:12" ht="17.25" customHeight="1" thickBot="1">
      <c r="A31" s="25">
        <v>15</v>
      </c>
      <c r="B31" s="45"/>
      <c r="C31" s="40"/>
      <c r="D31" s="40"/>
      <c r="E31" s="41"/>
      <c r="F31" s="40"/>
      <c r="G31" s="40"/>
      <c r="H31" s="42"/>
      <c r="I31" s="43"/>
      <c r="J31" s="44"/>
      <c r="K31" s="45"/>
      <c r="L31" s="122"/>
    </row>
    <row r="32" spans="1:12" ht="17.25" customHeight="1" thickBot="1">
      <c r="A32" s="25">
        <v>16</v>
      </c>
      <c r="B32" s="40"/>
      <c r="C32" s="13"/>
      <c r="D32" s="13"/>
      <c r="E32" s="26"/>
      <c r="F32" s="27"/>
      <c r="G32" s="13"/>
      <c r="H32" s="6"/>
      <c r="I32" s="27"/>
      <c r="J32" s="37"/>
      <c r="K32" s="28"/>
      <c r="L32" s="125"/>
    </row>
    <row r="33" spans="1:12" ht="17.25" customHeight="1" thickBot="1">
      <c r="A33" s="31"/>
      <c r="B33" s="126"/>
      <c r="C33" s="33" t="s">
        <v>1</v>
      </c>
      <c r="D33" s="32"/>
      <c r="E33" s="34"/>
      <c r="F33" s="36"/>
      <c r="G33" s="32"/>
      <c r="H33" s="35"/>
      <c r="I33" s="36"/>
      <c r="J33" s="127"/>
      <c r="K33" s="128">
        <f>SUM(K17:K32)</f>
        <v>0</v>
      </c>
      <c r="L33" s="129">
        <f>SUM(L17:L32)</f>
        <v>0</v>
      </c>
    </row>
    <row r="34" spans="1:12" ht="17.25" customHeight="1" thickBot="1">
      <c r="A34" s="167"/>
      <c r="B34" s="130"/>
      <c r="C34" s="130"/>
      <c r="D34" s="130"/>
      <c r="E34" s="131"/>
      <c r="F34" s="131"/>
      <c r="G34" s="130"/>
      <c r="H34" s="132"/>
      <c r="I34" s="182" t="s">
        <v>10</v>
      </c>
      <c r="J34" s="183"/>
      <c r="K34" s="183"/>
      <c r="L34" s="184"/>
    </row>
    <row r="35" spans="1:12" ht="17.25" customHeight="1" thickBot="1">
      <c r="A35" s="14"/>
      <c r="B35" s="133"/>
      <c r="C35" s="133"/>
      <c r="D35" s="133"/>
      <c r="E35" s="133"/>
      <c r="F35" s="133"/>
      <c r="G35" s="133"/>
      <c r="H35" s="168"/>
      <c r="I35" s="185" t="s">
        <v>14</v>
      </c>
      <c r="J35" s="186"/>
      <c r="K35" s="186"/>
      <c r="L35" s="134">
        <f>K33+L33</f>
        <v>0</v>
      </c>
    </row>
    <row r="36" spans="1:12" ht="17.25" customHeight="1">
      <c r="A36" s="15"/>
      <c r="B36" s="133"/>
      <c r="C36" s="133"/>
      <c r="D36" s="133"/>
      <c r="E36" s="169"/>
      <c r="F36" s="170"/>
      <c r="G36" s="133"/>
      <c r="H36" s="171"/>
      <c r="I36" s="146" t="s">
        <v>11</v>
      </c>
      <c r="J36" s="135">
        <v>0.12</v>
      </c>
      <c r="K36" s="136"/>
      <c r="L36" s="137">
        <f>K36*0.15</f>
        <v>0</v>
      </c>
    </row>
    <row r="37" spans="1:12" ht="17.25" customHeight="1">
      <c r="A37" s="14"/>
      <c r="B37" s="133"/>
      <c r="C37" s="133"/>
      <c r="D37" s="133"/>
      <c r="E37" s="133"/>
      <c r="F37" s="169"/>
      <c r="G37" s="133"/>
      <c r="H37" s="172"/>
      <c r="I37" s="146" t="s">
        <v>11</v>
      </c>
      <c r="J37" s="138">
        <v>0.21</v>
      </c>
      <c r="K37" s="136">
        <f>L35</f>
        <v>0</v>
      </c>
      <c r="L37" s="139">
        <f>K37*0.21</f>
        <v>0</v>
      </c>
    </row>
    <row r="38" spans="1:12" ht="17.25" customHeight="1" thickBot="1">
      <c r="A38" s="14"/>
      <c r="B38" s="133"/>
      <c r="C38" s="133"/>
      <c r="D38" s="133"/>
      <c r="E38" s="133"/>
      <c r="F38" s="169"/>
      <c r="G38" s="133"/>
      <c r="H38" s="172"/>
      <c r="I38" s="147" t="s">
        <v>11</v>
      </c>
      <c r="J38" s="140" t="s">
        <v>26</v>
      </c>
      <c r="K38" s="141"/>
      <c r="L38" s="142">
        <v>0</v>
      </c>
    </row>
    <row r="39" spans="1:12" ht="17.25" customHeight="1" thickBot="1">
      <c r="A39" s="16"/>
      <c r="B39" s="17"/>
      <c r="C39" s="17"/>
      <c r="D39" s="17"/>
      <c r="E39" s="143"/>
      <c r="F39" s="173"/>
      <c r="G39" s="17"/>
      <c r="H39" s="174"/>
      <c r="I39" s="144" t="s">
        <v>27</v>
      </c>
      <c r="J39" s="145"/>
      <c r="K39" s="32"/>
      <c r="L39" s="134">
        <f>L35+L37+L36+L38</f>
        <v>0</v>
      </c>
    </row>
    <row r="40" spans="1:12" ht="17.25" customHeight="1"/>
  </sheetData>
  <mergeCells count="3">
    <mergeCell ref="A1:L1"/>
    <mergeCell ref="I34:L34"/>
    <mergeCell ref="I35:K35"/>
  </mergeCells>
  <phoneticPr fontId="6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zoomScale="130" zoomScaleNormal="130" workbookViewId="0">
      <selection activeCell="A25" sqref="A25"/>
    </sheetView>
  </sheetViews>
  <sheetFormatPr defaultRowHeight="12.75"/>
  <cols>
    <col min="1" max="1" width="46.28515625" style="63" customWidth="1"/>
    <col min="2" max="2" width="4.5703125" style="56" customWidth="1"/>
    <col min="3" max="3" width="8.140625" style="56" customWidth="1"/>
    <col min="4" max="4" width="10.28515625" style="55" bestFit="1" customWidth="1"/>
    <col min="5" max="5" width="10.85546875" style="55" customWidth="1"/>
    <col min="6" max="6" width="10.7109375" style="55" customWidth="1"/>
    <col min="7" max="7" width="9.140625" style="55"/>
    <col min="8" max="16384" width="9.140625" style="63"/>
  </cols>
  <sheetData>
    <row r="1" spans="1:7">
      <c r="A1" s="73" t="s">
        <v>3</v>
      </c>
      <c r="B1" s="73" t="s">
        <v>22</v>
      </c>
      <c r="C1" s="73" t="s">
        <v>21</v>
      </c>
      <c r="D1" s="187" t="s">
        <v>4</v>
      </c>
      <c r="E1" s="187"/>
      <c r="F1" s="188" t="s">
        <v>16</v>
      </c>
      <c r="G1" s="188"/>
    </row>
    <row r="2" spans="1:7">
      <c r="A2" s="61" t="s">
        <v>29</v>
      </c>
      <c r="B2" s="60"/>
      <c r="C2" s="60" t="s">
        <v>22</v>
      </c>
      <c r="D2" s="59" t="s">
        <v>0</v>
      </c>
      <c r="E2" s="58" t="s">
        <v>1</v>
      </c>
      <c r="F2" s="58" t="s">
        <v>0</v>
      </c>
      <c r="G2" s="58" t="s">
        <v>1</v>
      </c>
    </row>
    <row r="3" spans="1:7">
      <c r="A3" s="175" t="s">
        <v>74</v>
      </c>
      <c r="B3" s="176" t="s">
        <v>20</v>
      </c>
      <c r="C3" s="177">
        <v>30</v>
      </c>
      <c r="D3" s="76"/>
      <c r="E3" s="57">
        <f t="shared" ref="E3:E13" si="0">C3*D3</f>
        <v>0</v>
      </c>
      <c r="F3" s="76"/>
      <c r="G3" s="57">
        <f>C3*F3</f>
        <v>0</v>
      </c>
    </row>
    <row r="4" spans="1:7">
      <c r="A4" s="99" t="s">
        <v>54</v>
      </c>
      <c r="B4" s="66" t="s">
        <v>19</v>
      </c>
      <c r="C4" s="100">
        <v>10</v>
      </c>
      <c r="D4" s="76"/>
      <c r="E4" s="57">
        <f>C4*D4</f>
        <v>0</v>
      </c>
      <c r="F4" s="76"/>
      <c r="G4" s="57">
        <f t="shared" ref="G4:G13" si="1">C4*F4</f>
        <v>0</v>
      </c>
    </row>
    <row r="5" spans="1:7">
      <c r="A5" s="65" t="s">
        <v>64</v>
      </c>
      <c r="B5" s="66" t="s">
        <v>18</v>
      </c>
      <c r="C5" s="100">
        <v>1</v>
      </c>
      <c r="D5" s="76"/>
      <c r="E5" s="57">
        <f>C5*D5</f>
        <v>0</v>
      </c>
      <c r="F5" s="76"/>
      <c r="G5" s="57">
        <f>C5*F5</f>
        <v>0</v>
      </c>
    </row>
    <row r="6" spans="1:7">
      <c r="A6" s="65" t="s">
        <v>55</v>
      </c>
      <c r="B6" s="66" t="s">
        <v>19</v>
      </c>
      <c r="C6" s="100">
        <v>20</v>
      </c>
      <c r="D6" s="76"/>
      <c r="E6" s="57">
        <f t="shared" si="0"/>
        <v>0</v>
      </c>
      <c r="F6" s="76"/>
      <c r="G6" s="57">
        <f t="shared" si="1"/>
        <v>0</v>
      </c>
    </row>
    <row r="7" spans="1:7">
      <c r="A7" s="65" t="s">
        <v>70</v>
      </c>
      <c r="B7" s="66" t="s">
        <v>19</v>
      </c>
      <c r="C7" s="100">
        <v>185</v>
      </c>
      <c r="D7" s="76"/>
      <c r="E7" s="57">
        <f>C7*D7</f>
        <v>0</v>
      </c>
      <c r="F7" s="76"/>
      <c r="G7" s="57">
        <f>C7*F7</f>
        <v>0</v>
      </c>
    </row>
    <row r="8" spans="1:7">
      <c r="A8" s="65" t="s">
        <v>99</v>
      </c>
      <c r="B8" s="66" t="s">
        <v>19</v>
      </c>
      <c r="C8" s="100">
        <v>185</v>
      </c>
      <c r="D8" s="76"/>
      <c r="E8" s="57">
        <f t="shared" si="0"/>
        <v>0</v>
      </c>
      <c r="F8" s="76"/>
      <c r="G8" s="57">
        <f t="shared" si="1"/>
        <v>0</v>
      </c>
    </row>
    <row r="9" spans="1:7">
      <c r="A9" s="65" t="s">
        <v>98</v>
      </c>
      <c r="B9" s="66" t="s">
        <v>20</v>
      </c>
      <c r="C9" s="100">
        <v>16</v>
      </c>
      <c r="D9" s="76"/>
      <c r="E9" s="57">
        <f t="shared" si="0"/>
        <v>0</v>
      </c>
      <c r="F9" s="76"/>
      <c r="G9" s="57">
        <f t="shared" si="1"/>
        <v>0</v>
      </c>
    </row>
    <row r="10" spans="1:7">
      <c r="A10" s="99" t="s">
        <v>73</v>
      </c>
      <c r="B10" s="66" t="s">
        <v>18</v>
      </c>
      <c r="C10" s="100">
        <v>1</v>
      </c>
      <c r="D10" s="76"/>
      <c r="E10" s="57">
        <f>C10*D10</f>
        <v>0</v>
      </c>
      <c r="F10" s="76"/>
      <c r="G10" s="57">
        <f>C10*F10</f>
        <v>0</v>
      </c>
    </row>
    <row r="11" spans="1:7">
      <c r="A11" s="54" t="s">
        <v>34</v>
      </c>
      <c r="B11" s="66" t="s">
        <v>25</v>
      </c>
      <c r="C11" s="66">
        <v>16</v>
      </c>
      <c r="D11" s="76"/>
      <c r="E11" s="57">
        <f t="shared" si="0"/>
        <v>0</v>
      </c>
      <c r="F11" s="76"/>
      <c r="G11" s="57">
        <f t="shared" si="1"/>
        <v>0</v>
      </c>
    </row>
    <row r="12" spans="1:7">
      <c r="A12" s="65" t="s">
        <v>30</v>
      </c>
      <c r="B12" s="66" t="s">
        <v>18</v>
      </c>
      <c r="C12" s="66">
        <v>1</v>
      </c>
      <c r="D12" s="76"/>
      <c r="E12" s="57">
        <f t="shared" si="0"/>
        <v>0</v>
      </c>
      <c r="F12" s="76"/>
      <c r="G12" s="57">
        <f t="shared" si="1"/>
        <v>0</v>
      </c>
    </row>
    <row r="13" spans="1:7">
      <c r="A13" s="88" t="s">
        <v>31</v>
      </c>
      <c r="B13" s="89" t="s">
        <v>18</v>
      </c>
      <c r="C13" s="89">
        <v>1</v>
      </c>
      <c r="D13" s="191"/>
      <c r="E13" s="90">
        <f t="shared" si="0"/>
        <v>0</v>
      </c>
      <c r="F13" s="191"/>
      <c r="G13" s="90">
        <f t="shared" si="1"/>
        <v>0</v>
      </c>
    </row>
    <row r="14" spans="1:7">
      <c r="A14" s="74" t="s">
        <v>2</v>
      </c>
      <c r="B14" s="75"/>
      <c r="C14" s="75"/>
      <c r="D14" s="76"/>
      <c r="E14" s="76">
        <f>SUM(E3:E13)</f>
        <v>0</v>
      </c>
      <c r="F14" s="76"/>
      <c r="G14" s="76">
        <f>SUM(G3:G13)</f>
        <v>0</v>
      </c>
    </row>
    <row r="15" spans="1:7">
      <c r="A15" s="74"/>
      <c r="B15" s="75"/>
      <c r="C15" s="75"/>
      <c r="D15" s="76"/>
      <c r="E15" s="76"/>
      <c r="F15" s="76"/>
      <c r="G15" s="76"/>
    </row>
    <row r="16" spans="1:7">
      <c r="A16" s="65" t="s">
        <v>5</v>
      </c>
      <c r="B16" s="66"/>
      <c r="C16" s="66"/>
      <c r="D16" s="71"/>
      <c r="E16" s="67">
        <f>$E$14</f>
        <v>0</v>
      </c>
      <c r="F16" s="70"/>
      <c r="G16" s="70"/>
    </row>
    <row r="17" spans="1:7">
      <c r="A17" s="65" t="s">
        <v>6</v>
      </c>
      <c r="B17" s="66"/>
      <c r="C17" s="66"/>
      <c r="D17" s="71"/>
      <c r="E17" s="67">
        <f>$G$14</f>
        <v>0</v>
      </c>
      <c r="F17" s="70"/>
      <c r="G17" s="70"/>
    </row>
    <row r="18" spans="1:7">
      <c r="A18" s="65"/>
      <c r="B18" s="66"/>
      <c r="C18" s="66"/>
      <c r="D18" s="71"/>
      <c r="E18" s="67"/>
      <c r="F18" s="70"/>
      <c r="G18" s="70"/>
    </row>
    <row r="19" spans="1:7">
      <c r="A19" s="74" t="s">
        <v>7</v>
      </c>
      <c r="B19" s="75"/>
      <c r="C19" s="75"/>
      <c r="D19" s="77"/>
      <c r="E19" s="76">
        <f>E16+E17</f>
        <v>0</v>
      </c>
      <c r="F19" s="70"/>
      <c r="G19" s="70"/>
    </row>
    <row r="20" spans="1:7">
      <c r="A20" s="68"/>
      <c r="B20" s="69"/>
      <c r="C20" s="69"/>
      <c r="D20" s="70"/>
      <c r="E20" s="70"/>
      <c r="F20" s="70"/>
      <c r="G20" s="70"/>
    </row>
    <row r="21" spans="1:7">
      <c r="A21" s="68"/>
      <c r="B21" s="69"/>
      <c r="C21" s="69"/>
      <c r="D21" s="70"/>
      <c r="E21" s="70"/>
      <c r="F21" s="70"/>
      <c r="G21" s="70"/>
    </row>
    <row r="22" spans="1:7">
      <c r="A22" s="55"/>
      <c r="B22" s="55"/>
    </row>
    <row r="23" spans="1:7">
      <c r="A23" s="55"/>
      <c r="B23" s="55"/>
    </row>
    <row r="24" spans="1:7">
      <c r="A24" s="55"/>
      <c r="B24" s="55"/>
    </row>
  </sheetData>
  <mergeCells count="2">
    <mergeCell ref="D1:E1"/>
    <mergeCell ref="F1:G1"/>
  </mergeCells>
  <phoneticPr fontId="29" type="noConversion"/>
  <conditionalFormatting sqref="C12:C13 C6:C9">
    <cfRule type="containsBlanks" dxfId="19" priority="7" stopIfTrue="1">
      <formula>LEN(TRIM(C6))=0</formula>
    </cfRule>
  </conditionalFormatting>
  <conditionalFormatting sqref="C4">
    <cfRule type="containsBlanks" dxfId="18" priority="6" stopIfTrue="1">
      <formula>LEN(TRIM(C4))=0</formula>
    </cfRule>
  </conditionalFormatting>
  <conditionalFormatting sqref="C10">
    <cfRule type="containsBlanks" dxfId="17" priority="3" stopIfTrue="1">
      <formula>LEN(TRIM(C10))=0</formula>
    </cfRule>
  </conditionalFormatting>
  <conditionalFormatting sqref="C5">
    <cfRule type="containsBlanks" dxfId="16" priority="2" stopIfTrue="1">
      <formula>LEN(TRIM(C5))=0</formula>
    </cfRule>
  </conditionalFormatting>
  <conditionalFormatting sqref="C3">
    <cfRule type="containsBlanks" dxfId="15" priority="1" stopIfTrue="1">
      <formula>LEN(TRIM(C3))=0</formula>
    </cfRule>
  </conditionalFormatting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2"/>
  <sheetViews>
    <sheetView zoomScale="160" zoomScaleNormal="160" workbookViewId="0">
      <selection activeCell="A27" sqref="A27"/>
    </sheetView>
  </sheetViews>
  <sheetFormatPr defaultRowHeight="12.75"/>
  <cols>
    <col min="1" max="1" width="55" style="63" customWidth="1"/>
    <col min="2" max="2" width="4.5703125" style="56" customWidth="1"/>
    <col min="3" max="3" width="8.140625" style="56" customWidth="1"/>
    <col min="4" max="4" width="10.28515625" style="55" bestFit="1" customWidth="1"/>
    <col min="5" max="5" width="9.140625" style="55"/>
    <col min="6" max="6" width="10.7109375" style="55" customWidth="1"/>
    <col min="7" max="7" width="9.140625" style="55"/>
    <col min="8" max="16384" width="9.140625" style="63"/>
  </cols>
  <sheetData>
    <row r="1" spans="1:7">
      <c r="A1" s="73" t="s">
        <v>3</v>
      </c>
      <c r="B1" s="73" t="s">
        <v>22</v>
      </c>
      <c r="C1" s="73" t="s">
        <v>21</v>
      </c>
      <c r="D1" s="187" t="s">
        <v>4</v>
      </c>
      <c r="E1" s="187"/>
      <c r="F1" s="188" t="s">
        <v>16</v>
      </c>
      <c r="G1" s="188"/>
    </row>
    <row r="2" spans="1:7">
      <c r="A2" s="61" t="s">
        <v>28</v>
      </c>
      <c r="B2" s="60"/>
      <c r="C2" s="60" t="s">
        <v>22</v>
      </c>
      <c r="D2" s="59" t="s">
        <v>0</v>
      </c>
      <c r="E2" s="58" t="s">
        <v>1</v>
      </c>
      <c r="F2" s="58" t="s">
        <v>0</v>
      </c>
      <c r="G2" s="58" t="s">
        <v>1</v>
      </c>
    </row>
    <row r="3" spans="1:7">
      <c r="A3" s="164" t="s">
        <v>47</v>
      </c>
      <c r="B3" s="64" t="s">
        <v>20</v>
      </c>
      <c r="C3" s="66">
        <v>1</v>
      </c>
      <c r="D3" s="76"/>
      <c r="E3" s="86">
        <f>C3*D3</f>
        <v>0</v>
      </c>
      <c r="F3" s="76"/>
      <c r="G3" s="86">
        <f>C3*F3</f>
        <v>0</v>
      </c>
    </row>
    <row r="4" spans="1:7" s="46" customFormat="1">
      <c r="A4" s="95" t="s">
        <v>80</v>
      </c>
      <c r="B4" s="96" t="s">
        <v>20</v>
      </c>
      <c r="C4" s="66">
        <v>2</v>
      </c>
      <c r="D4" s="76"/>
      <c r="E4" s="57">
        <f t="shared" ref="E4:E9" si="0">C4*D4</f>
        <v>0</v>
      </c>
      <c r="F4" s="76"/>
      <c r="G4" s="57">
        <f t="shared" ref="G4:G9" si="1">C4*F4</f>
        <v>0</v>
      </c>
    </row>
    <row r="5" spans="1:7" s="46" customFormat="1">
      <c r="A5" s="95" t="s">
        <v>23</v>
      </c>
      <c r="B5" s="96" t="s">
        <v>20</v>
      </c>
      <c r="C5" s="66">
        <v>4</v>
      </c>
      <c r="D5" s="76"/>
      <c r="E5" s="57">
        <f t="shared" si="0"/>
        <v>0</v>
      </c>
      <c r="F5" s="76"/>
      <c r="G5" s="57">
        <f t="shared" si="1"/>
        <v>0</v>
      </c>
    </row>
    <row r="6" spans="1:7" s="46" customFormat="1">
      <c r="A6" s="95" t="s">
        <v>44</v>
      </c>
      <c r="B6" s="87" t="s">
        <v>20</v>
      </c>
      <c r="C6" s="66">
        <v>2</v>
      </c>
      <c r="D6" s="76"/>
      <c r="E6" s="57">
        <f t="shared" si="0"/>
        <v>0</v>
      </c>
      <c r="F6" s="76"/>
      <c r="G6" s="57">
        <f t="shared" si="1"/>
        <v>0</v>
      </c>
    </row>
    <row r="7" spans="1:7" s="46" customFormat="1">
      <c r="A7" s="95" t="s">
        <v>45</v>
      </c>
      <c r="B7" s="87" t="s">
        <v>20</v>
      </c>
      <c r="C7" s="66">
        <v>1</v>
      </c>
      <c r="D7" s="76"/>
      <c r="E7" s="57">
        <f t="shared" si="0"/>
        <v>0</v>
      </c>
      <c r="F7" s="76"/>
      <c r="G7" s="57">
        <f t="shared" si="1"/>
        <v>0</v>
      </c>
    </row>
    <row r="8" spans="1:7" s="46" customFormat="1">
      <c r="A8" s="95" t="s">
        <v>83</v>
      </c>
      <c r="B8" s="87" t="s">
        <v>19</v>
      </c>
      <c r="C8" s="97">
        <v>1960</v>
      </c>
      <c r="D8" s="76"/>
      <c r="E8" s="98">
        <f>C8*D8</f>
        <v>0</v>
      </c>
      <c r="F8" s="76"/>
      <c r="G8" s="57">
        <f>C8*F8</f>
        <v>0</v>
      </c>
    </row>
    <row r="9" spans="1:7">
      <c r="A9" s="99" t="s">
        <v>63</v>
      </c>
      <c r="B9" s="100" t="s">
        <v>20</v>
      </c>
      <c r="C9" s="100">
        <v>64</v>
      </c>
      <c r="D9" s="76"/>
      <c r="E9" s="98">
        <f t="shared" si="0"/>
        <v>0</v>
      </c>
      <c r="F9" s="76"/>
      <c r="G9" s="57">
        <f t="shared" si="1"/>
        <v>0</v>
      </c>
    </row>
    <row r="10" spans="1:7">
      <c r="A10" s="99" t="s">
        <v>77</v>
      </c>
      <c r="B10" s="66" t="s">
        <v>20</v>
      </c>
      <c r="C10" s="66">
        <v>16</v>
      </c>
      <c r="D10" s="76"/>
      <c r="E10" s="57">
        <f t="shared" ref="E10:E24" si="2">C10*D10</f>
        <v>0</v>
      </c>
      <c r="F10" s="76"/>
      <c r="G10" s="57">
        <f t="shared" ref="G10:G20" si="3">C10*F10</f>
        <v>0</v>
      </c>
    </row>
    <row r="11" spans="1:7">
      <c r="A11" s="99" t="s">
        <v>78</v>
      </c>
      <c r="B11" s="66" t="s">
        <v>20</v>
      </c>
      <c r="C11" s="66">
        <v>15</v>
      </c>
      <c r="D11" s="76"/>
      <c r="E11" s="57">
        <f t="shared" si="2"/>
        <v>0</v>
      </c>
      <c r="F11" s="76"/>
      <c r="G11" s="57">
        <f t="shared" si="3"/>
        <v>0</v>
      </c>
    </row>
    <row r="12" spans="1:7">
      <c r="A12" s="99" t="s">
        <v>79</v>
      </c>
      <c r="B12" s="66" t="s">
        <v>20</v>
      </c>
      <c r="C12" s="66">
        <v>1</v>
      </c>
      <c r="D12" s="76"/>
      <c r="E12" s="57">
        <f t="shared" si="2"/>
        <v>0</v>
      </c>
      <c r="F12" s="76"/>
      <c r="G12" s="57">
        <f t="shared" si="3"/>
        <v>0</v>
      </c>
    </row>
    <row r="13" spans="1:7">
      <c r="A13" s="65" t="s">
        <v>76</v>
      </c>
      <c r="B13" s="66" t="s">
        <v>20</v>
      </c>
      <c r="C13" s="100">
        <v>15</v>
      </c>
      <c r="D13" s="76"/>
      <c r="E13" s="57">
        <f t="shared" si="2"/>
        <v>0</v>
      </c>
      <c r="F13" s="76"/>
      <c r="G13" s="57">
        <f t="shared" si="3"/>
        <v>0</v>
      </c>
    </row>
    <row r="14" spans="1:7">
      <c r="A14" s="65" t="s">
        <v>75</v>
      </c>
      <c r="B14" s="66" t="s">
        <v>20</v>
      </c>
      <c r="C14" s="100">
        <v>1</v>
      </c>
      <c r="D14" s="76"/>
      <c r="E14" s="57">
        <f t="shared" si="2"/>
        <v>0</v>
      </c>
      <c r="F14" s="76"/>
      <c r="G14" s="57">
        <f t="shared" si="3"/>
        <v>0</v>
      </c>
    </row>
    <row r="15" spans="1:7">
      <c r="A15" s="65" t="s">
        <v>94</v>
      </c>
      <c r="B15" s="66" t="s">
        <v>20</v>
      </c>
      <c r="C15" s="100">
        <v>35</v>
      </c>
      <c r="D15" s="76"/>
      <c r="E15" s="57">
        <f t="shared" si="2"/>
        <v>0</v>
      </c>
      <c r="F15" s="76"/>
      <c r="G15" s="57">
        <f t="shared" si="3"/>
        <v>0</v>
      </c>
    </row>
    <row r="16" spans="1:7">
      <c r="A16" s="99" t="s">
        <v>37</v>
      </c>
      <c r="B16" s="66" t="s">
        <v>20</v>
      </c>
      <c r="C16" s="66">
        <v>31</v>
      </c>
      <c r="D16" s="76"/>
      <c r="E16" s="57">
        <f t="shared" si="2"/>
        <v>0</v>
      </c>
      <c r="F16" s="76"/>
      <c r="G16" s="57">
        <f t="shared" si="3"/>
        <v>0</v>
      </c>
    </row>
    <row r="17" spans="1:10">
      <c r="A17" s="99" t="s">
        <v>38</v>
      </c>
      <c r="B17" s="66" t="s">
        <v>20</v>
      </c>
      <c r="C17" s="66">
        <v>6</v>
      </c>
      <c r="D17" s="76"/>
      <c r="E17" s="57">
        <f t="shared" si="2"/>
        <v>0</v>
      </c>
      <c r="F17" s="76"/>
      <c r="G17" s="57">
        <f t="shared" si="3"/>
        <v>0</v>
      </c>
    </row>
    <row r="18" spans="1:10">
      <c r="A18" s="99" t="s">
        <v>46</v>
      </c>
      <c r="B18" s="66" t="s">
        <v>20</v>
      </c>
      <c r="C18" s="66">
        <v>2</v>
      </c>
      <c r="D18" s="76"/>
      <c r="E18" s="57">
        <f t="shared" si="2"/>
        <v>0</v>
      </c>
      <c r="F18" s="76"/>
      <c r="G18" s="57">
        <f t="shared" si="3"/>
        <v>0</v>
      </c>
    </row>
    <row r="19" spans="1:10">
      <c r="A19" s="99" t="s">
        <v>39</v>
      </c>
      <c r="B19" s="66" t="s">
        <v>20</v>
      </c>
      <c r="C19" s="66">
        <v>38</v>
      </c>
      <c r="D19" s="76"/>
      <c r="E19" s="57">
        <f t="shared" si="2"/>
        <v>0</v>
      </c>
      <c r="F19" s="76"/>
      <c r="G19" s="57">
        <f t="shared" si="3"/>
        <v>0</v>
      </c>
    </row>
    <row r="20" spans="1:10">
      <c r="A20" s="65" t="s">
        <v>53</v>
      </c>
      <c r="B20" s="66" t="s">
        <v>20</v>
      </c>
      <c r="C20" s="66">
        <v>38</v>
      </c>
      <c r="D20" s="76"/>
      <c r="E20" s="57">
        <f t="shared" si="2"/>
        <v>0</v>
      </c>
      <c r="F20" s="76"/>
      <c r="G20" s="57">
        <f t="shared" si="3"/>
        <v>0</v>
      </c>
    </row>
    <row r="21" spans="1:10">
      <c r="A21" s="65" t="s">
        <v>36</v>
      </c>
      <c r="B21" s="66" t="s">
        <v>25</v>
      </c>
      <c r="C21" s="66">
        <v>8</v>
      </c>
      <c r="D21" s="76"/>
      <c r="E21" s="57">
        <f t="shared" si="2"/>
        <v>0</v>
      </c>
      <c r="F21" s="76"/>
      <c r="G21" s="57">
        <f>C21*F21</f>
        <v>0</v>
      </c>
    </row>
    <row r="22" spans="1:10">
      <c r="A22" s="54" t="s">
        <v>34</v>
      </c>
      <c r="B22" s="66" t="s">
        <v>25</v>
      </c>
      <c r="C22" s="66">
        <v>12</v>
      </c>
      <c r="D22" s="76"/>
      <c r="E22" s="57">
        <f t="shared" si="2"/>
        <v>0</v>
      </c>
      <c r="F22" s="76"/>
      <c r="G22" s="57">
        <f>C22*F22</f>
        <v>0</v>
      </c>
    </row>
    <row r="23" spans="1:10">
      <c r="A23" s="65" t="s">
        <v>30</v>
      </c>
      <c r="B23" s="66" t="s">
        <v>18</v>
      </c>
      <c r="C23" s="66">
        <v>1</v>
      </c>
      <c r="D23" s="76"/>
      <c r="E23" s="57">
        <f t="shared" si="2"/>
        <v>0</v>
      </c>
      <c r="F23" s="76"/>
      <c r="G23" s="57">
        <f>C23*F23</f>
        <v>0</v>
      </c>
      <c r="J23" s="46"/>
    </row>
    <row r="24" spans="1:10">
      <c r="A24" s="88" t="s">
        <v>31</v>
      </c>
      <c r="B24" s="89" t="s">
        <v>18</v>
      </c>
      <c r="C24" s="89">
        <v>1</v>
      </c>
      <c r="D24" s="191"/>
      <c r="E24" s="90">
        <f t="shared" si="2"/>
        <v>0</v>
      </c>
      <c r="F24" s="191"/>
      <c r="G24" s="90">
        <f>C24*F24</f>
        <v>0</v>
      </c>
      <c r="J24" s="46"/>
    </row>
    <row r="25" spans="1:10">
      <c r="A25" s="74" t="s">
        <v>2</v>
      </c>
      <c r="B25" s="75"/>
      <c r="C25" s="75"/>
      <c r="D25" s="76"/>
      <c r="E25" s="76">
        <f>SUM(E3:E24)</f>
        <v>0</v>
      </c>
      <c r="F25" s="76"/>
      <c r="G25" s="76">
        <f>SUM(G3:G24)</f>
        <v>0</v>
      </c>
    </row>
    <row r="26" spans="1:10">
      <c r="A26" s="74"/>
      <c r="B26" s="75"/>
      <c r="C26" s="75"/>
      <c r="D26" s="76"/>
      <c r="E26" s="76"/>
      <c r="F26" s="76"/>
      <c r="G26" s="76"/>
    </row>
    <row r="27" spans="1:10">
      <c r="A27" s="65" t="s">
        <v>5</v>
      </c>
      <c r="B27" s="66"/>
      <c r="C27" s="66"/>
      <c r="D27" s="71"/>
      <c r="E27" s="67">
        <f>$E$25</f>
        <v>0</v>
      </c>
      <c r="F27" s="70"/>
      <c r="G27" s="70"/>
    </row>
    <row r="28" spans="1:10">
      <c r="A28" s="65" t="s">
        <v>6</v>
      </c>
      <c r="B28" s="66"/>
      <c r="C28" s="66"/>
      <c r="D28" s="71"/>
      <c r="E28" s="67">
        <f>$G$25</f>
        <v>0</v>
      </c>
      <c r="F28" s="70"/>
      <c r="G28" s="70"/>
    </row>
    <row r="29" spans="1:10">
      <c r="A29" s="65"/>
      <c r="B29" s="66"/>
      <c r="C29" s="66"/>
      <c r="D29" s="71"/>
      <c r="E29" s="67"/>
      <c r="F29" s="70"/>
      <c r="G29" s="70"/>
    </row>
    <row r="30" spans="1:10">
      <c r="A30" s="74" t="s">
        <v>7</v>
      </c>
      <c r="B30" s="75"/>
      <c r="C30" s="75"/>
      <c r="D30" s="77"/>
      <c r="E30" s="76">
        <f>E27+E28</f>
        <v>0</v>
      </c>
      <c r="F30" s="70"/>
      <c r="G30" s="70"/>
    </row>
    <row r="31" spans="1:10">
      <c r="A31" s="68"/>
      <c r="B31" s="69"/>
      <c r="C31" s="69"/>
      <c r="D31" s="70"/>
      <c r="E31" s="70"/>
      <c r="F31" s="70"/>
      <c r="G31" s="70"/>
    </row>
    <row r="32" spans="1:10">
      <c r="A32" s="68"/>
      <c r="B32" s="69"/>
      <c r="C32" s="69"/>
      <c r="D32" s="70"/>
      <c r="E32" s="70"/>
      <c r="F32" s="70"/>
      <c r="G32" s="70"/>
    </row>
  </sheetData>
  <mergeCells count="2">
    <mergeCell ref="D1:E1"/>
    <mergeCell ref="F1:G1"/>
  </mergeCells>
  <phoneticPr fontId="29" type="noConversion"/>
  <conditionalFormatting sqref="C24 C17:C19 C4:C12">
    <cfRule type="containsBlanks" dxfId="14" priority="34" stopIfTrue="1">
      <formula>LEN(TRIM(C4))=0</formula>
    </cfRule>
  </conditionalFormatting>
  <conditionalFormatting sqref="C23">
    <cfRule type="containsBlanks" dxfId="13" priority="31" stopIfTrue="1">
      <formula>LEN(TRIM(C23))=0</formula>
    </cfRule>
  </conditionalFormatting>
  <conditionalFormatting sqref="C22">
    <cfRule type="containsBlanks" dxfId="12" priority="30" stopIfTrue="1">
      <formula>LEN(TRIM(C22))=0</formula>
    </cfRule>
  </conditionalFormatting>
  <conditionalFormatting sqref="C16">
    <cfRule type="containsBlanks" dxfId="11" priority="29" stopIfTrue="1">
      <formula>LEN(TRIM(C16))=0</formula>
    </cfRule>
  </conditionalFormatting>
  <conditionalFormatting sqref="C21">
    <cfRule type="containsBlanks" dxfId="10" priority="9" stopIfTrue="1">
      <formula>LEN(TRIM(C21))=0</formula>
    </cfRule>
  </conditionalFormatting>
  <conditionalFormatting sqref="C20">
    <cfRule type="containsBlanks" dxfId="9" priority="5" stopIfTrue="1">
      <formula>LEN(TRIM(C20))=0</formula>
    </cfRule>
  </conditionalFormatting>
  <conditionalFormatting sqref="C3">
    <cfRule type="containsBlanks" dxfId="8" priority="3" stopIfTrue="1">
      <formula>LEN(TRIM(C3))=0</formula>
    </cfRule>
  </conditionalFormatting>
  <conditionalFormatting sqref="C13:C15">
    <cfRule type="containsBlanks" dxfId="7" priority="1" stopIfTrue="1">
      <formula>LEN(TRIM(C13))=0</formula>
    </cfRule>
  </conditionalFormatting>
  <pageMargins left="0.39370078740157483" right="0.39370078740157483" top="0.59055118110236227" bottom="0.59055118110236227" header="0.51181102362204722" footer="0.51181102362204722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6"/>
  <sheetViews>
    <sheetView zoomScale="130" zoomScaleNormal="130" zoomScaleSheetLayoutView="160" workbookViewId="0">
      <selection activeCell="E23" sqref="E23"/>
    </sheetView>
  </sheetViews>
  <sheetFormatPr defaultRowHeight="12.75"/>
  <cols>
    <col min="1" max="1" width="59.5703125" style="63" customWidth="1"/>
    <col min="2" max="2" width="13.85546875" style="160" customWidth="1"/>
    <col min="3" max="3" width="4" style="56" customWidth="1"/>
    <col min="4" max="4" width="8.140625" style="63" customWidth="1"/>
    <col min="5" max="5" width="10" style="55" customWidth="1"/>
    <col min="6" max="6" width="9.140625" style="55"/>
    <col min="7" max="7" width="10" style="55" customWidth="1"/>
    <col min="8" max="8" width="9.140625" style="55"/>
    <col min="9" max="16384" width="9.140625" style="46"/>
  </cols>
  <sheetData>
    <row r="1" spans="1:8" s="63" customFormat="1">
      <c r="A1" s="62" t="s">
        <v>3</v>
      </c>
      <c r="B1" s="150"/>
      <c r="C1" s="62" t="s">
        <v>22</v>
      </c>
      <c r="D1" s="62" t="s">
        <v>21</v>
      </c>
      <c r="E1" s="189" t="s">
        <v>4</v>
      </c>
      <c r="F1" s="189"/>
      <c r="G1" s="190" t="s">
        <v>16</v>
      </c>
      <c r="H1" s="190"/>
    </row>
    <row r="2" spans="1:8" s="63" customFormat="1">
      <c r="A2" s="61" t="s">
        <v>50</v>
      </c>
      <c r="B2" s="151"/>
      <c r="C2" s="60"/>
      <c r="D2" s="60" t="s">
        <v>22</v>
      </c>
      <c r="E2" s="59" t="s">
        <v>0</v>
      </c>
      <c r="F2" s="58" t="s">
        <v>1</v>
      </c>
      <c r="G2" s="58" t="s">
        <v>0</v>
      </c>
      <c r="H2" s="58" t="s">
        <v>1</v>
      </c>
    </row>
    <row r="3" spans="1:8">
      <c r="A3" s="149" t="s">
        <v>58</v>
      </c>
      <c r="B3" s="154"/>
      <c r="C3" s="53" t="s">
        <v>20</v>
      </c>
      <c r="D3" s="104">
        <v>2</v>
      </c>
      <c r="F3" s="94">
        <f t="shared" ref="F3:F10" si="0">E3*D3</f>
        <v>0</v>
      </c>
      <c r="H3" s="48">
        <f t="shared" ref="H3:H10" si="1">G3*D3</f>
        <v>0</v>
      </c>
    </row>
    <row r="4" spans="1:8">
      <c r="A4" s="103" t="s">
        <v>59</v>
      </c>
      <c r="B4" s="153"/>
      <c r="C4" s="53" t="s">
        <v>20</v>
      </c>
      <c r="D4" s="104">
        <v>8</v>
      </c>
      <c r="F4" s="94">
        <f t="shared" si="0"/>
        <v>0</v>
      </c>
      <c r="H4" s="48">
        <f t="shared" si="1"/>
        <v>0</v>
      </c>
    </row>
    <row r="5" spans="1:8">
      <c r="A5" s="161" t="s">
        <v>97</v>
      </c>
      <c r="B5" s="153"/>
      <c r="C5" s="53" t="s">
        <v>20</v>
      </c>
      <c r="D5" s="104">
        <v>5</v>
      </c>
      <c r="F5" s="94">
        <f t="shared" si="0"/>
        <v>0</v>
      </c>
      <c r="H5" s="48">
        <f t="shared" si="1"/>
        <v>0</v>
      </c>
    </row>
    <row r="6" spans="1:8">
      <c r="A6" s="161" t="s">
        <v>60</v>
      </c>
      <c r="B6" s="152"/>
      <c r="C6" s="102" t="s">
        <v>20</v>
      </c>
      <c r="D6" s="104">
        <v>2</v>
      </c>
      <c r="F6" s="94">
        <f t="shared" si="0"/>
        <v>0</v>
      </c>
      <c r="H6" s="48">
        <f t="shared" si="1"/>
        <v>0</v>
      </c>
    </row>
    <row r="7" spans="1:8">
      <c r="A7" s="161" t="s">
        <v>65</v>
      </c>
      <c r="B7" s="152"/>
      <c r="C7" s="102" t="s">
        <v>20</v>
      </c>
      <c r="D7" s="104">
        <v>1</v>
      </c>
      <c r="F7" s="94">
        <f t="shared" si="0"/>
        <v>0</v>
      </c>
      <c r="H7" s="48">
        <f t="shared" si="1"/>
        <v>0</v>
      </c>
    </row>
    <row r="8" spans="1:8">
      <c r="A8" s="178" t="s">
        <v>81</v>
      </c>
      <c r="B8" s="152"/>
      <c r="C8" s="102" t="s">
        <v>20</v>
      </c>
      <c r="D8" s="104">
        <v>1</v>
      </c>
      <c r="F8" s="94">
        <f t="shared" si="0"/>
        <v>0</v>
      </c>
      <c r="H8" s="48">
        <f t="shared" si="1"/>
        <v>0</v>
      </c>
    </row>
    <row r="9" spans="1:8">
      <c r="A9" s="178" t="s">
        <v>82</v>
      </c>
      <c r="B9" s="152"/>
      <c r="C9" s="102" t="s">
        <v>20</v>
      </c>
      <c r="D9" s="104">
        <v>1</v>
      </c>
      <c r="F9" s="94">
        <f t="shared" si="0"/>
        <v>0</v>
      </c>
      <c r="H9" s="48">
        <f t="shared" si="1"/>
        <v>0</v>
      </c>
    </row>
    <row r="10" spans="1:8">
      <c r="A10" s="161" t="s">
        <v>57</v>
      </c>
      <c r="B10" s="152"/>
      <c r="C10" s="102" t="s">
        <v>20</v>
      </c>
      <c r="D10" s="104">
        <v>2</v>
      </c>
      <c r="F10" s="94">
        <f t="shared" si="0"/>
        <v>0</v>
      </c>
      <c r="H10" s="48">
        <f t="shared" si="1"/>
        <v>0</v>
      </c>
    </row>
    <row r="11" spans="1:8">
      <c r="A11" s="65" t="s">
        <v>24</v>
      </c>
      <c r="B11" s="156"/>
      <c r="C11" s="66" t="s">
        <v>18</v>
      </c>
      <c r="D11" s="66">
        <v>1</v>
      </c>
      <c r="F11" s="48">
        <f t="shared" ref="F11:F18" si="2">E11*D11</f>
        <v>0</v>
      </c>
      <c r="H11" s="48">
        <f t="shared" ref="H11:H18" si="3">G11*D11</f>
        <v>0</v>
      </c>
    </row>
    <row r="12" spans="1:8">
      <c r="A12" s="65" t="s">
        <v>84</v>
      </c>
      <c r="B12" s="156"/>
      <c r="C12" s="66" t="s">
        <v>18</v>
      </c>
      <c r="D12" s="66">
        <v>1</v>
      </c>
      <c r="F12" s="48">
        <f t="shared" si="2"/>
        <v>0</v>
      </c>
      <c r="H12" s="48">
        <f t="shared" si="3"/>
        <v>0</v>
      </c>
    </row>
    <row r="13" spans="1:8">
      <c r="A13" s="65" t="s">
        <v>85</v>
      </c>
      <c r="B13" s="156"/>
      <c r="C13" s="66" t="s">
        <v>18</v>
      </c>
      <c r="D13" s="66">
        <v>1</v>
      </c>
      <c r="F13" s="48">
        <f t="shared" si="2"/>
        <v>0</v>
      </c>
      <c r="H13" s="48">
        <f t="shared" si="3"/>
        <v>0</v>
      </c>
    </row>
    <row r="14" spans="1:8">
      <c r="A14" s="65" t="s">
        <v>36</v>
      </c>
      <c r="B14" s="156"/>
      <c r="C14" s="66" t="s">
        <v>18</v>
      </c>
      <c r="D14" s="53">
        <v>1</v>
      </c>
      <c r="F14" s="48">
        <f t="shared" si="2"/>
        <v>0</v>
      </c>
      <c r="H14" s="48">
        <f t="shared" si="3"/>
        <v>0</v>
      </c>
    </row>
    <row r="15" spans="1:8">
      <c r="A15" s="54" t="s">
        <v>34</v>
      </c>
      <c r="B15" s="155"/>
      <c r="C15" s="53" t="s">
        <v>25</v>
      </c>
      <c r="D15" s="53">
        <v>8</v>
      </c>
      <c r="F15" s="48">
        <f t="shared" si="2"/>
        <v>0</v>
      </c>
      <c r="H15" s="48">
        <f t="shared" si="3"/>
        <v>0</v>
      </c>
    </row>
    <row r="16" spans="1:8">
      <c r="A16" s="54" t="s">
        <v>52</v>
      </c>
      <c r="B16" s="155"/>
      <c r="C16" s="53" t="s">
        <v>18</v>
      </c>
      <c r="D16" s="53">
        <v>1</v>
      </c>
      <c r="F16" s="48">
        <f t="shared" si="2"/>
        <v>0</v>
      </c>
      <c r="H16" s="48">
        <f t="shared" si="3"/>
        <v>0</v>
      </c>
    </row>
    <row r="17" spans="1:8">
      <c r="A17" s="54" t="s">
        <v>33</v>
      </c>
      <c r="B17" s="155"/>
      <c r="C17" s="53" t="s">
        <v>18</v>
      </c>
      <c r="D17" s="53">
        <v>1</v>
      </c>
      <c r="F17" s="48">
        <f t="shared" si="2"/>
        <v>0</v>
      </c>
      <c r="H17" s="48">
        <f t="shared" si="3"/>
        <v>0</v>
      </c>
    </row>
    <row r="18" spans="1:8">
      <c r="A18" s="54" t="s">
        <v>102</v>
      </c>
      <c r="B18" s="155"/>
      <c r="C18" s="53" t="s">
        <v>18</v>
      </c>
      <c r="D18" s="53">
        <v>1</v>
      </c>
      <c r="F18" s="48">
        <f t="shared" si="2"/>
        <v>0</v>
      </c>
      <c r="H18" s="48">
        <f t="shared" si="3"/>
        <v>0</v>
      </c>
    </row>
    <row r="19" spans="1:8">
      <c r="A19" s="65" t="s">
        <v>30</v>
      </c>
      <c r="B19" s="156"/>
      <c r="C19" s="66" t="s">
        <v>18</v>
      </c>
      <c r="D19" s="66">
        <v>1</v>
      </c>
      <c r="F19" s="57">
        <f>D19*E19</f>
        <v>0</v>
      </c>
      <c r="H19" s="57">
        <f>D19*G19</f>
        <v>0</v>
      </c>
    </row>
    <row r="20" spans="1:8">
      <c r="A20" s="88" t="s">
        <v>31</v>
      </c>
      <c r="B20" s="157"/>
      <c r="C20" s="89" t="s">
        <v>18</v>
      </c>
      <c r="D20" s="89">
        <v>1</v>
      </c>
      <c r="F20" s="90">
        <f>D20*E20</f>
        <v>0</v>
      </c>
      <c r="H20" s="90">
        <f>D20*G20</f>
        <v>0</v>
      </c>
    </row>
    <row r="21" spans="1:8">
      <c r="A21" s="91" t="s">
        <v>2</v>
      </c>
      <c r="B21" s="158"/>
      <c r="C21" s="92"/>
      <c r="D21" s="91"/>
      <c r="E21" s="93"/>
      <c r="F21" s="93">
        <f>SUM(F3:F20)</f>
        <v>0</v>
      </c>
      <c r="G21" s="93"/>
      <c r="H21" s="93">
        <f>SUM(H3:H20)</f>
        <v>0</v>
      </c>
    </row>
    <row r="23" spans="1:8">
      <c r="A23" s="54" t="s">
        <v>5</v>
      </c>
      <c r="B23" s="155"/>
      <c r="C23" s="53"/>
      <c r="D23" s="53"/>
      <c r="E23" s="47"/>
      <c r="F23" s="48">
        <f>F21</f>
        <v>0</v>
      </c>
      <c r="G23" s="48"/>
      <c r="H23" s="48"/>
    </row>
    <row r="24" spans="1:8">
      <c r="A24" s="54" t="s">
        <v>6</v>
      </c>
      <c r="B24" s="155"/>
      <c r="C24" s="53"/>
      <c r="D24" s="53"/>
      <c r="E24" s="47"/>
      <c r="F24" s="48">
        <f>H21</f>
        <v>0</v>
      </c>
      <c r="G24" s="48"/>
      <c r="H24" s="48"/>
    </row>
    <row r="25" spans="1:8">
      <c r="A25" s="54"/>
      <c r="B25" s="155"/>
      <c r="C25" s="53"/>
      <c r="D25" s="53"/>
      <c r="E25" s="47"/>
      <c r="F25" s="48"/>
      <c r="G25" s="48"/>
      <c r="H25" s="48"/>
    </row>
    <row r="26" spans="1:8">
      <c r="A26" s="52" t="s">
        <v>7</v>
      </c>
      <c r="B26" s="159"/>
      <c r="C26" s="51"/>
      <c r="D26" s="51"/>
      <c r="E26" s="50"/>
      <c r="F26" s="49">
        <f>F23+F24</f>
        <v>0</v>
      </c>
      <c r="G26" s="48"/>
      <c r="H26" s="48"/>
    </row>
  </sheetData>
  <mergeCells count="2">
    <mergeCell ref="E1:F1"/>
    <mergeCell ref="G1:H1"/>
  </mergeCells>
  <phoneticPr fontId="29" type="noConversion"/>
  <conditionalFormatting sqref="D15:D20 D6:D10 D3">
    <cfRule type="containsBlanks" dxfId="6" priority="15">
      <formula>LEN(TRIM(D3))=0</formula>
    </cfRule>
  </conditionalFormatting>
  <conditionalFormatting sqref="D14">
    <cfRule type="containsBlanks" dxfId="5" priority="11">
      <formula>LEN(TRIM(D14))=0</formula>
    </cfRule>
  </conditionalFormatting>
  <conditionalFormatting sqref="D4:D5">
    <cfRule type="containsBlanks" dxfId="4" priority="3">
      <formula>LEN(TRIM(D4))=0</formula>
    </cfRule>
  </conditionalFormatting>
  <conditionalFormatting sqref="D11:D13">
    <cfRule type="containsBlanks" dxfId="3" priority="1">
      <formula>LEN(TRIM(D11))=0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3"/>
  <sheetViews>
    <sheetView zoomScale="130" zoomScaleNormal="130" workbookViewId="0">
      <selection activeCell="G28" sqref="G28"/>
    </sheetView>
  </sheetViews>
  <sheetFormatPr defaultRowHeight="12.75"/>
  <cols>
    <col min="1" max="1" width="59.5703125" style="63" customWidth="1"/>
    <col min="2" max="2" width="8.7109375" style="160" customWidth="1"/>
    <col min="3" max="3" width="4" style="56" customWidth="1"/>
    <col min="4" max="4" width="8.140625" style="63" customWidth="1"/>
    <col min="5" max="5" width="10" style="55" customWidth="1"/>
    <col min="6" max="6" width="9.140625" style="55"/>
    <col min="7" max="7" width="10" style="55" customWidth="1"/>
    <col min="8" max="8" width="9.140625" style="55"/>
    <col min="9" max="16384" width="9.140625" style="46"/>
  </cols>
  <sheetData>
    <row r="1" spans="1:8" s="63" customFormat="1">
      <c r="A1" s="62" t="s">
        <v>3</v>
      </c>
      <c r="B1" s="150"/>
      <c r="C1" s="62" t="s">
        <v>22</v>
      </c>
      <c r="D1" s="62" t="s">
        <v>21</v>
      </c>
      <c r="E1" s="189" t="s">
        <v>4</v>
      </c>
      <c r="F1" s="189"/>
      <c r="G1" s="190" t="s">
        <v>16</v>
      </c>
      <c r="H1" s="190"/>
    </row>
    <row r="2" spans="1:8" s="63" customFormat="1">
      <c r="A2" s="61" t="s">
        <v>96</v>
      </c>
      <c r="B2" s="151"/>
      <c r="C2" s="60"/>
      <c r="D2" s="60" t="s">
        <v>22</v>
      </c>
      <c r="E2" s="59" t="s">
        <v>0</v>
      </c>
      <c r="F2" s="58" t="s">
        <v>1</v>
      </c>
      <c r="G2" s="58" t="s">
        <v>0</v>
      </c>
      <c r="H2" s="58" t="s">
        <v>1</v>
      </c>
    </row>
    <row r="3" spans="1:8">
      <c r="A3" s="99" t="s">
        <v>86</v>
      </c>
      <c r="B3" s="153"/>
      <c r="C3" s="53" t="s">
        <v>20</v>
      </c>
      <c r="D3" s="104">
        <v>1</v>
      </c>
      <c r="F3" s="94">
        <f t="shared" ref="F3:F10" si="0">E3*D3</f>
        <v>0</v>
      </c>
      <c r="G3" s="94"/>
      <c r="H3" s="48">
        <f t="shared" ref="H3:H10" si="1">G3*D3</f>
        <v>0</v>
      </c>
    </row>
    <row r="4" spans="1:8">
      <c r="A4" s="99" t="s">
        <v>87</v>
      </c>
      <c r="B4" s="153"/>
      <c r="C4" s="53" t="s">
        <v>20</v>
      </c>
      <c r="D4" s="104">
        <v>1</v>
      </c>
      <c r="F4" s="94">
        <f t="shared" si="0"/>
        <v>0</v>
      </c>
      <c r="G4" s="94"/>
      <c r="H4" s="48">
        <f t="shared" si="1"/>
        <v>0</v>
      </c>
    </row>
    <row r="5" spans="1:8" ht="13.5" customHeight="1">
      <c r="A5" s="99" t="s">
        <v>88</v>
      </c>
      <c r="B5" s="153"/>
      <c r="C5" s="53" t="s">
        <v>20</v>
      </c>
      <c r="D5" s="104">
        <v>1</v>
      </c>
      <c r="F5" s="94">
        <f t="shared" si="0"/>
        <v>0</v>
      </c>
      <c r="G5" s="94"/>
      <c r="H5" s="48">
        <f t="shared" si="1"/>
        <v>0</v>
      </c>
    </row>
    <row r="6" spans="1:8" ht="13.5" customHeight="1">
      <c r="A6" s="99" t="s">
        <v>89</v>
      </c>
      <c r="B6" s="153"/>
      <c r="C6" s="53" t="s">
        <v>20</v>
      </c>
      <c r="D6" s="104">
        <v>1</v>
      </c>
      <c r="F6" s="94">
        <f t="shared" si="0"/>
        <v>0</v>
      </c>
      <c r="G6" s="94"/>
      <c r="H6" s="48">
        <f t="shared" si="1"/>
        <v>0</v>
      </c>
    </row>
    <row r="7" spans="1:8" ht="13.5" customHeight="1">
      <c r="A7" s="99" t="s">
        <v>95</v>
      </c>
      <c r="B7" s="153"/>
      <c r="C7" s="53" t="s">
        <v>20</v>
      </c>
      <c r="D7" s="104">
        <v>5</v>
      </c>
      <c r="F7" s="94">
        <f t="shared" si="0"/>
        <v>0</v>
      </c>
      <c r="G7" s="94"/>
      <c r="H7" s="48">
        <f t="shared" si="1"/>
        <v>0</v>
      </c>
    </row>
    <row r="8" spans="1:8" ht="13.5" customHeight="1">
      <c r="A8" s="99" t="s">
        <v>90</v>
      </c>
      <c r="B8" s="153"/>
      <c r="C8" s="53" t="s">
        <v>20</v>
      </c>
      <c r="D8" s="104">
        <v>1</v>
      </c>
      <c r="F8" s="94">
        <f t="shared" si="0"/>
        <v>0</v>
      </c>
      <c r="G8" s="94"/>
      <c r="H8" s="48">
        <f t="shared" si="1"/>
        <v>0</v>
      </c>
    </row>
    <row r="9" spans="1:8">
      <c r="A9" s="99" t="s">
        <v>91</v>
      </c>
      <c r="B9" s="153"/>
      <c r="C9" s="53" t="s">
        <v>20</v>
      </c>
      <c r="D9" s="104">
        <v>1</v>
      </c>
      <c r="F9" s="94">
        <f t="shared" si="0"/>
        <v>0</v>
      </c>
      <c r="G9" s="94"/>
      <c r="H9" s="48">
        <f t="shared" si="1"/>
        <v>0</v>
      </c>
    </row>
    <row r="10" spans="1:8">
      <c r="A10" s="99" t="s">
        <v>100</v>
      </c>
      <c r="B10" s="152"/>
      <c r="C10" s="102" t="s">
        <v>20</v>
      </c>
      <c r="D10" s="104">
        <v>1</v>
      </c>
      <c r="F10" s="94">
        <f t="shared" si="0"/>
        <v>0</v>
      </c>
      <c r="G10" s="94"/>
      <c r="H10" s="48">
        <f t="shared" si="1"/>
        <v>0</v>
      </c>
    </row>
    <row r="11" spans="1:8" s="72" customFormat="1">
      <c r="A11" s="99" t="s">
        <v>24</v>
      </c>
      <c r="B11" s="156"/>
      <c r="C11" s="66" t="s">
        <v>18</v>
      </c>
      <c r="D11" s="66">
        <v>1</v>
      </c>
      <c r="E11" s="55"/>
      <c r="F11" s="48">
        <f>E11*D11</f>
        <v>0</v>
      </c>
      <c r="G11" s="94"/>
      <c r="H11" s="48">
        <f>G11*D11</f>
        <v>0</v>
      </c>
    </row>
    <row r="12" spans="1:8" s="72" customFormat="1">
      <c r="A12" s="99" t="s">
        <v>101</v>
      </c>
      <c r="B12" s="156"/>
      <c r="C12" s="66" t="s">
        <v>25</v>
      </c>
      <c r="D12" s="66">
        <v>2</v>
      </c>
      <c r="E12" s="55"/>
      <c r="F12" s="48">
        <f>E12*D12</f>
        <v>0</v>
      </c>
      <c r="G12" s="94"/>
      <c r="H12" s="48">
        <f>G12*D12</f>
        <v>0</v>
      </c>
    </row>
    <row r="13" spans="1:8">
      <c r="A13" s="99" t="s">
        <v>36</v>
      </c>
      <c r="B13" s="156"/>
      <c r="C13" s="66" t="s">
        <v>18</v>
      </c>
      <c r="D13" s="53">
        <v>1</v>
      </c>
      <c r="F13" s="48">
        <f>E13*D13</f>
        <v>0</v>
      </c>
      <c r="G13" s="94"/>
      <c r="H13" s="48">
        <f>G13*D13</f>
        <v>0</v>
      </c>
    </row>
    <row r="14" spans="1:8">
      <c r="A14" s="65" t="s">
        <v>51</v>
      </c>
      <c r="B14" s="156"/>
      <c r="C14" s="66" t="s">
        <v>18</v>
      </c>
      <c r="D14" s="53">
        <v>1</v>
      </c>
      <c r="F14" s="48">
        <f>E14*D14</f>
        <v>0</v>
      </c>
      <c r="G14" s="94"/>
      <c r="H14" s="48">
        <f>G14*D14</f>
        <v>0</v>
      </c>
    </row>
    <row r="15" spans="1:8">
      <c r="A15" s="54" t="s">
        <v>34</v>
      </c>
      <c r="B15" s="155"/>
      <c r="C15" s="53" t="s">
        <v>25</v>
      </c>
      <c r="D15" s="53">
        <v>8</v>
      </c>
      <c r="F15" s="48">
        <f>E15*D15</f>
        <v>0</v>
      </c>
      <c r="G15" s="94"/>
      <c r="H15" s="48">
        <f>G15*D15</f>
        <v>0</v>
      </c>
    </row>
    <row r="16" spans="1:8">
      <c r="A16" s="65" t="s">
        <v>30</v>
      </c>
      <c r="B16" s="156"/>
      <c r="C16" s="66" t="s">
        <v>18</v>
      </c>
      <c r="D16" s="66">
        <v>1</v>
      </c>
      <c r="F16" s="57">
        <f>D16*E16</f>
        <v>0</v>
      </c>
      <c r="G16" s="94"/>
      <c r="H16" s="57">
        <f>D16*G16</f>
        <v>0</v>
      </c>
    </row>
    <row r="17" spans="1:8">
      <c r="A17" s="88" t="s">
        <v>31</v>
      </c>
      <c r="B17" s="157"/>
      <c r="C17" s="89" t="s">
        <v>18</v>
      </c>
      <c r="D17" s="89">
        <v>1</v>
      </c>
      <c r="F17" s="90">
        <f>D17*E17</f>
        <v>0</v>
      </c>
      <c r="G17" s="94"/>
      <c r="H17" s="90">
        <f>D17*G17</f>
        <v>0</v>
      </c>
    </row>
    <row r="18" spans="1:8">
      <c r="A18" s="91" t="s">
        <v>2</v>
      </c>
      <c r="B18" s="158"/>
      <c r="C18" s="92"/>
      <c r="D18" s="91"/>
      <c r="E18" s="93"/>
      <c r="F18" s="93">
        <f>SUM(F3:F17)</f>
        <v>0</v>
      </c>
      <c r="G18" s="93"/>
      <c r="H18" s="93">
        <f>SUM(H3:H17)</f>
        <v>0</v>
      </c>
    </row>
    <row r="20" spans="1:8">
      <c r="A20" s="54" t="s">
        <v>5</v>
      </c>
      <c r="B20" s="155"/>
      <c r="C20" s="53"/>
      <c r="D20" s="53"/>
      <c r="E20" s="47"/>
      <c r="F20" s="48">
        <f>F18</f>
        <v>0</v>
      </c>
      <c r="G20" s="48"/>
      <c r="H20" s="48"/>
    </row>
    <row r="21" spans="1:8">
      <c r="A21" s="54" t="s">
        <v>6</v>
      </c>
      <c r="B21" s="155"/>
      <c r="C21" s="53"/>
      <c r="D21" s="53"/>
      <c r="E21" s="47"/>
      <c r="F21" s="48">
        <f>H18</f>
        <v>0</v>
      </c>
      <c r="G21" s="48"/>
      <c r="H21" s="48"/>
    </row>
    <row r="22" spans="1:8">
      <c r="A22" s="54"/>
      <c r="B22" s="155"/>
      <c r="C22" s="53"/>
      <c r="D22" s="53"/>
      <c r="E22" s="47"/>
      <c r="F22" s="48"/>
      <c r="G22" s="48"/>
      <c r="H22" s="48"/>
    </row>
    <row r="23" spans="1:8">
      <c r="A23" s="52" t="s">
        <v>7</v>
      </c>
      <c r="B23" s="159"/>
      <c r="C23" s="51"/>
      <c r="D23" s="51"/>
      <c r="E23" s="50"/>
      <c r="F23" s="49">
        <f>F20+F21</f>
        <v>0</v>
      </c>
      <c r="G23" s="48"/>
      <c r="H23" s="48"/>
    </row>
  </sheetData>
  <mergeCells count="2">
    <mergeCell ref="E1:F1"/>
    <mergeCell ref="G1:H1"/>
  </mergeCells>
  <phoneticPr fontId="29" type="noConversion"/>
  <conditionalFormatting sqref="D3:D12 D15:D17">
    <cfRule type="containsBlanks" dxfId="2" priority="4">
      <formula>LEN(TRIM(D3))=0</formula>
    </cfRule>
  </conditionalFormatting>
  <conditionalFormatting sqref="D13:D14">
    <cfRule type="containsBlanks" dxfId="1" priority="3">
      <formula>LEN(TRIM(D13))=0</formula>
    </cfRule>
  </conditionalFormatting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7"/>
  <sheetViews>
    <sheetView zoomScale="145" zoomScaleNormal="145" workbookViewId="0">
      <selection activeCell="E14" sqref="E14"/>
    </sheetView>
  </sheetViews>
  <sheetFormatPr defaultRowHeight="12.75"/>
  <cols>
    <col min="1" max="1" width="60.85546875" style="63" customWidth="1"/>
    <col min="2" max="2" width="18.42578125" style="63" customWidth="1"/>
    <col min="3" max="3" width="4" style="56" customWidth="1"/>
    <col min="4" max="4" width="8.140625" style="63" customWidth="1"/>
    <col min="5" max="5" width="10" style="55" customWidth="1"/>
    <col min="6" max="6" width="9.140625" style="55"/>
    <col min="7" max="7" width="10" style="55" customWidth="1"/>
    <col min="8" max="8" width="9.140625" style="55"/>
    <col min="9" max="16384" width="9.140625" style="46"/>
  </cols>
  <sheetData>
    <row r="1" spans="1:8" s="63" customFormat="1">
      <c r="A1" s="62" t="s">
        <v>3</v>
      </c>
      <c r="B1" s="62"/>
      <c r="C1" s="62" t="s">
        <v>22</v>
      </c>
      <c r="D1" s="62" t="s">
        <v>21</v>
      </c>
      <c r="E1" s="189" t="s">
        <v>4</v>
      </c>
      <c r="F1" s="189"/>
      <c r="G1" s="190" t="s">
        <v>16</v>
      </c>
      <c r="H1" s="190"/>
    </row>
    <row r="2" spans="1:8" s="63" customFormat="1">
      <c r="A2" s="61" t="s">
        <v>32</v>
      </c>
      <c r="B2" s="61"/>
      <c r="C2" s="60"/>
      <c r="D2" s="60" t="s">
        <v>22</v>
      </c>
      <c r="E2" s="59" t="s">
        <v>0</v>
      </c>
      <c r="F2" s="58" t="s">
        <v>1</v>
      </c>
      <c r="G2" s="58" t="s">
        <v>0</v>
      </c>
      <c r="H2" s="58" t="s">
        <v>1</v>
      </c>
    </row>
    <row r="3" spans="1:8">
      <c r="A3" s="101" t="s">
        <v>92</v>
      </c>
      <c r="B3" s="101" t="s">
        <v>93</v>
      </c>
      <c r="C3" s="102" t="s">
        <v>20</v>
      </c>
      <c r="D3" s="102">
        <v>1</v>
      </c>
      <c r="F3" s="48">
        <f t="shared" ref="F3:F8" si="0">E3*D3</f>
        <v>0</v>
      </c>
      <c r="H3" s="48">
        <f t="shared" ref="H3:H8" si="1">G3*D3</f>
        <v>0</v>
      </c>
    </row>
    <row r="4" spans="1:8">
      <c r="A4" s="101" t="s">
        <v>41</v>
      </c>
      <c r="B4" s="101" t="s">
        <v>48</v>
      </c>
      <c r="C4" s="102" t="s">
        <v>20</v>
      </c>
      <c r="D4" s="102">
        <v>2</v>
      </c>
      <c r="F4" s="48">
        <f t="shared" si="0"/>
        <v>0</v>
      </c>
      <c r="H4" s="48">
        <f t="shared" si="1"/>
        <v>0</v>
      </c>
    </row>
    <row r="5" spans="1:8">
      <c r="A5" s="101" t="s">
        <v>42</v>
      </c>
      <c r="B5" s="101"/>
      <c r="C5" s="102" t="s">
        <v>20</v>
      </c>
      <c r="D5" s="102">
        <v>2</v>
      </c>
      <c r="F5" s="48">
        <f t="shared" si="0"/>
        <v>0</v>
      </c>
      <c r="H5" s="48">
        <f t="shared" si="1"/>
        <v>0</v>
      </c>
    </row>
    <row r="6" spans="1:8">
      <c r="A6" s="101" t="s">
        <v>35</v>
      </c>
      <c r="B6" s="101" t="s">
        <v>49</v>
      </c>
      <c r="C6" s="102" t="s">
        <v>20</v>
      </c>
      <c r="D6" s="102">
        <v>1</v>
      </c>
      <c r="F6" s="48">
        <f t="shared" si="0"/>
        <v>0</v>
      </c>
      <c r="H6" s="48">
        <f t="shared" si="1"/>
        <v>0</v>
      </c>
    </row>
    <row r="7" spans="1:8">
      <c r="A7" s="101" t="s">
        <v>43</v>
      </c>
      <c r="B7" s="101" t="s">
        <v>49</v>
      </c>
      <c r="C7" s="102" t="s">
        <v>20</v>
      </c>
      <c r="D7" s="102">
        <v>1</v>
      </c>
      <c r="F7" s="48">
        <f t="shared" si="0"/>
        <v>0</v>
      </c>
      <c r="H7" s="48">
        <f t="shared" si="1"/>
        <v>0</v>
      </c>
    </row>
    <row r="8" spans="1:8">
      <c r="A8" s="65" t="s">
        <v>24</v>
      </c>
      <c r="B8" s="65"/>
      <c r="C8" s="66" t="s">
        <v>18</v>
      </c>
      <c r="D8" s="66">
        <v>1</v>
      </c>
      <c r="F8" s="48">
        <f t="shared" si="0"/>
        <v>0</v>
      </c>
      <c r="H8" s="48">
        <f t="shared" si="1"/>
        <v>0</v>
      </c>
    </row>
    <row r="9" spans="1:8">
      <c r="A9" s="54" t="s">
        <v>40</v>
      </c>
      <c r="B9" s="54"/>
      <c r="C9" s="53" t="s">
        <v>18</v>
      </c>
      <c r="D9" s="53">
        <v>1</v>
      </c>
      <c r="F9" s="48">
        <f>E9*D9</f>
        <v>0</v>
      </c>
      <c r="H9" s="48">
        <f>G9*D9</f>
        <v>0</v>
      </c>
    </row>
    <row r="10" spans="1:8" s="63" customFormat="1">
      <c r="A10" s="65" t="s">
        <v>30</v>
      </c>
      <c r="B10" s="65"/>
      <c r="C10" s="66" t="s">
        <v>18</v>
      </c>
      <c r="D10" s="66">
        <v>1</v>
      </c>
      <c r="E10" s="55"/>
      <c r="F10" s="57">
        <f>D10*E10</f>
        <v>0</v>
      </c>
      <c r="G10" s="55"/>
      <c r="H10" s="57">
        <f>D10*G10</f>
        <v>0</v>
      </c>
    </row>
    <row r="11" spans="1:8" s="63" customFormat="1">
      <c r="A11" s="88" t="s">
        <v>31</v>
      </c>
      <c r="B11" s="88"/>
      <c r="C11" s="89" t="s">
        <v>18</v>
      </c>
      <c r="D11" s="89">
        <v>1</v>
      </c>
      <c r="E11" s="55"/>
      <c r="F11" s="90">
        <f>D11*E11</f>
        <v>0</v>
      </c>
      <c r="G11" s="55"/>
      <c r="H11" s="90">
        <f>D11*G11</f>
        <v>0</v>
      </c>
    </row>
    <row r="12" spans="1:8" s="72" customFormat="1">
      <c r="A12" s="91" t="s">
        <v>2</v>
      </c>
      <c r="B12" s="91"/>
      <c r="C12" s="92"/>
      <c r="D12" s="91"/>
      <c r="E12" s="93"/>
      <c r="F12" s="93">
        <f>SUM(F3:F11)</f>
        <v>0</v>
      </c>
      <c r="G12" s="93"/>
      <c r="H12" s="93">
        <f>SUM(H3:H11)</f>
        <v>0</v>
      </c>
    </row>
    <row r="14" spans="1:8">
      <c r="A14" s="54" t="s">
        <v>5</v>
      </c>
      <c r="B14" s="54"/>
      <c r="C14" s="53"/>
      <c r="D14" s="53"/>
      <c r="E14" s="47"/>
      <c r="F14" s="48">
        <f>F12</f>
        <v>0</v>
      </c>
      <c r="G14" s="48"/>
      <c r="H14" s="48"/>
    </row>
    <row r="15" spans="1:8">
      <c r="A15" s="54" t="s">
        <v>6</v>
      </c>
      <c r="B15" s="54"/>
      <c r="C15" s="53"/>
      <c r="D15" s="53"/>
      <c r="E15" s="47"/>
      <c r="F15" s="48">
        <f>H12</f>
        <v>0</v>
      </c>
      <c r="G15" s="48"/>
      <c r="H15" s="48"/>
    </row>
    <row r="16" spans="1:8">
      <c r="A16" s="54"/>
      <c r="B16" s="54"/>
      <c r="C16" s="53"/>
      <c r="D16" s="53"/>
      <c r="E16" s="47"/>
      <c r="F16" s="48"/>
      <c r="G16" s="48"/>
      <c r="H16" s="48"/>
    </row>
    <row r="17" spans="1:8">
      <c r="A17" s="52" t="s">
        <v>7</v>
      </c>
      <c r="B17" s="52"/>
      <c r="C17" s="51"/>
      <c r="D17" s="51"/>
      <c r="E17" s="50"/>
      <c r="F17" s="49">
        <f>F14+F15</f>
        <v>0</v>
      </c>
      <c r="G17" s="48"/>
      <c r="H17" s="48"/>
    </row>
  </sheetData>
  <mergeCells count="2">
    <mergeCell ref="E1:F1"/>
    <mergeCell ref="G1:H1"/>
  </mergeCells>
  <phoneticPr fontId="29" type="noConversion"/>
  <conditionalFormatting sqref="D3:D11">
    <cfRule type="containsBlanks" dxfId="0" priority="1" stopIfTrue="1">
      <formula>LEN(TRIM(D3))=0</formula>
    </cfRule>
  </conditionalFormatting>
  <pageMargins left="0.39370078740157483" right="0.39370078740157483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TRASY</vt:lpstr>
      <vt:lpstr>SK</vt:lpstr>
      <vt:lpstr>PZTS</vt:lpstr>
      <vt:lpstr>DK</vt:lpstr>
      <vt:lpstr>Aktivní prvky</vt:lpstr>
    </vt:vector>
  </TitlesOfParts>
  <Company>TINT s.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Hriško</dc:creator>
  <cp:lastModifiedBy>Zdeněk Šteffek</cp:lastModifiedBy>
  <cp:lastPrinted>2025-01-21T13:25:15Z</cp:lastPrinted>
  <dcterms:created xsi:type="dcterms:W3CDTF">2010-05-18T19:44:46Z</dcterms:created>
  <dcterms:modified xsi:type="dcterms:W3CDTF">2025-01-21T13:25:33Z</dcterms:modified>
</cp:coreProperties>
</file>